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8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9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10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11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12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13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14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15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16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17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18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19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20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40.20 JSI\40.23 Sport\Sportlaufwerk\551.1 Finanzielles\551.12 Förderung des Sports, Transferaufwendungen\42.10.50.00.00.43180032 Sportfördermittel\2021\Unterlagen für Vereine\"/>
    </mc:Choice>
  </mc:AlternateContent>
  <bookViews>
    <workbookView xWindow="120" yWindow="120" windowWidth="28515" windowHeight="12585" tabRatio="577" activeTab="26"/>
  </bookViews>
  <sheets>
    <sheet name="Mitglieder" sheetId="3" r:id="rId1"/>
    <sheet name="Einzelsportler" sheetId="4" r:id="rId2"/>
    <sheet name="Einzelsportler (2)" sheetId="26" r:id="rId3"/>
    <sheet name="Einzelsportler (3)" sheetId="27" r:id="rId4"/>
    <sheet name="Einzelsportler (4)" sheetId="28" r:id="rId5"/>
    <sheet name="Mannschaftsbogen" sheetId="1" r:id="rId6"/>
    <sheet name="Mannschaftsbogen (2)" sheetId="5" r:id="rId7"/>
    <sheet name="Mannschaftsbogen (3)" sheetId="6" r:id="rId8"/>
    <sheet name="Mannschaftsbogen (4)" sheetId="7" r:id="rId9"/>
    <sheet name="Mannschaftsbogen (5)" sheetId="8" r:id="rId10"/>
    <sheet name="Mannschaftsbogen (6)" sheetId="9" r:id="rId11"/>
    <sheet name="Mannschaftsbogen (7)" sheetId="10" r:id="rId12"/>
    <sheet name="Mannschaftsbogen (8)" sheetId="11" r:id="rId13"/>
    <sheet name="Mannschaftsbogen (9)" sheetId="12" r:id="rId14"/>
    <sheet name="Mannschaftsbogen (10)" sheetId="13" r:id="rId15"/>
    <sheet name="Mannschaftsbogen (11)" sheetId="16" r:id="rId16"/>
    <sheet name="Mannschaftsbogen (12)" sheetId="17" r:id="rId17"/>
    <sheet name="Mannschaftsbogen (13)" sheetId="18" r:id="rId18"/>
    <sheet name="Mannschaftsbogen (14)" sheetId="19" r:id="rId19"/>
    <sheet name="Mannschaftsbogen (15)" sheetId="20" r:id="rId20"/>
    <sheet name="Mannschaftsbogen (16)" sheetId="21" r:id="rId21"/>
    <sheet name="Mannschaftsbogen (17)" sheetId="22" r:id="rId22"/>
    <sheet name="Mannschaftsbogen (18)" sheetId="23" r:id="rId23"/>
    <sheet name="Mannschaftsbogen (19)" sheetId="24" r:id="rId24"/>
    <sheet name="Mannschaftsbogen (20)" sheetId="25" r:id="rId25"/>
    <sheet name="Sonderteams Jugend" sheetId="14" r:id="rId26"/>
    <sheet name="Sonderteams Erwachsen" sheetId="15" r:id="rId27"/>
    <sheet name="Texte" sheetId="2" state="hidden" r:id="rId28"/>
  </sheets>
  <calcPr calcId="162913"/>
</workbook>
</file>

<file path=xl/calcChain.xml><?xml version="1.0" encoding="utf-8"?>
<calcChain xmlns="http://schemas.openxmlformats.org/spreadsheetml/2006/main">
  <c r="L19" i="28" l="1"/>
  <c r="K19" i="28"/>
  <c r="L18" i="28"/>
  <c r="K18" i="28"/>
  <c r="L17" i="28"/>
  <c r="K17" i="28"/>
  <c r="L16" i="28"/>
  <c r="K16" i="28"/>
  <c r="L15" i="28"/>
  <c r="K15" i="28"/>
  <c r="L14" i="28"/>
  <c r="K14" i="28"/>
  <c r="L13" i="28"/>
  <c r="K13" i="28"/>
  <c r="L12" i="28"/>
  <c r="L21" i="28" s="1"/>
  <c r="K12" i="28"/>
  <c r="K21" i="28" s="1"/>
  <c r="L19" i="27"/>
  <c r="K19" i="27"/>
  <c r="L18" i="27"/>
  <c r="K18" i="27"/>
  <c r="L17" i="27"/>
  <c r="K17" i="27"/>
  <c r="L16" i="27"/>
  <c r="K16" i="27"/>
  <c r="L15" i="27"/>
  <c r="K15" i="27"/>
  <c r="L14" i="27"/>
  <c r="K14" i="27"/>
  <c r="L13" i="27"/>
  <c r="K13" i="27"/>
  <c r="L12" i="27"/>
  <c r="L21" i="27" s="1"/>
  <c r="K12" i="27"/>
  <c r="K21" i="27" s="1"/>
  <c r="L19" i="26"/>
  <c r="K19" i="26"/>
  <c r="L18" i="26"/>
  <c r="K18" i="26"/>
  <c r="L17" i="26"/>
  <c r="K17" i="26"/>
  <c r="L16" i="26"/>
  <c r="K16" i="26"/>
  <c r="L15" i="26"/>
  <c r="K15" i="26"/>
  <c r="L14" i="26"/>
  <c r="K14" i="26"/>
  <c r="L13" i="26"/>
  <c r="K13" i="26"/>
  <c r="L12" i="26"/>
  <c r="L21" i="26" s="1"/>
  <c r="K12" i="26"/>
  <c r="K21" i="26" s="1"/>
  <c r="O31" i="25" l="1"/>
  <c r="O30" i="25"/>
  <c r="O29" i="25"/>
  <c r="O24" i="25"/>
  <c r="O23" i="25"/>
  <c r="O22" i="25"/>
  <c r="O34" i="25" s="1"/>
  <c r="O35" i="25" s="1"/>
  <c r="O31" i="24"/>
  <c r="O30" i="24"/>
  <c r="O29" i="24"/>
  <c r="O24" i="24"/>
  <c r="O23" i="24"/>
  <c r="O22" i="24"/>
  <c r="O34" i="24" s="1"/>
  <c r="O35" i="24" s="1"/>
  <c r="O31" i="23"/>
  <c r="O30" i="23"/>
  <c r="O29" i="23"/>
  <c r="O24" i="23"/>
  <c r="O23" i="23"/>
  <c r="O22" i="23"/>
  <c r="O34" i="23" s="1"/>
  <c r="O35" i="23" s="1"/>
  <c r="O31" i="22"/>
  <c r="O30" i="22"/>
  <c r="O29" i="22"/>
  <c r="O24" i="22"/>
  <c r="O23" i="22"/>
  <c r="O22" i="22"/>
  <c r="O34" i="22" s="1"/>
  <c r="O35" i="22" s="1"/>
  <c r="O31" i="21"/>
  <c r="O30" i="21"/>
  <c r="O29" i="21"/>
  <c r="O24" i="21"/>
  <c r="O23" i="21"/>
  <c r="O22" i="21"/>
  <c r="O34" i="21" s="1"/>
  <c r="O35" i="21" s="1"/>
  <c r="O31" i="20"/>
  <c r="O30" i="20"/>
  <c r="O29" i="20"/>
  <c r="O24" i="20"/>
  <c r="O23" i="20"/>
  <c r="O22" i="20"/>
  <c r="O34" i="20" s="1"/>
  <c r="O35" i="20" s="1"/>
  <c r="O31" i="19"/>
  <c r="O30" i="19"/>
  <c r="O29" i="19"/>
  <c r="O24" i="19"/>
  <c r="O23" i="19"/>
  <c r="O22" i="19"/>
  <c r="O34" i="19" s="1"/>
  <c r="O35" i="19" s="1"/>
  <c r="O31" i="18"/>
  <c r="O30" i="18"/>
  <c r="O29" i="18"/>
  <c r="O24" i="18"/>
  <c r="O23" i="18"/>
  <c r="O22" i="18"/>
  <c r="O34" i="18" s="1"/>
  <c r="O35" i="18" s="1"/>
  <c r="O31" i="17"/>
  <c r="O30" i="17"/>
  <c r="O29" i="17"/>
  <c r="O24" i="17"/>
  <c r="O23" i="17"/>
  <c r="O22" i="17"/>
  <c r="O34" i="17" s="1"/>
  <c r="O35" i="17" s="1"/>
  <c r="O31" i="16"/>
  <c r="O30" i="16"/>
  <c r="O29" i="16"/>
  <c r="O24" i="16"/>
  <c r="O23" i="16"/>
  <c r="O22" i="16"/>
  <c r="O34" i="16" s="1"/>
  <c r="O35" i="16" s="1"/>
  <c r="K21" i="15"/>
  <c r="K20" i="15"/>
  <c r="K19" i="15"/>
  <c r="K18" i="15"/>
  <c r="K17" i="15"/>
  <c r="K16" i="15"/>
  <c r="K15" i="15"/>
  <c r="K14" i="15"/>
  <c r="K21" i="14"/>
  <c r="K20" i="14"/>
  <c r="K19" i="14"/>
  <c r="K18" i="14"/>
  <c r="K17" i="14"/>
  <c r="K16" i="14"/>
  <c r="K15" i="14"/>
  <c r="K14" i="14"/>
  <c r="K22" i="14" s="1"/>
  <c r="K23" i="15" l="1"/>
  <c r="O31" i="13"/>
  <c r="O30" i="13"/>
  <c r="O29" i="13"/>
  <c r="O24" i="13"/>
  <c r="O23" i="13"/>
  <c r="O22" i="13"/>
  <c r="O34" i="13" s="1"/>
  <c r="O35" i="13" s="1"/>
  <c r="O31" i="12"/>
  <c r="O30" i="12"/>
  <c r="O29" i="12"/>
  <c r="O24" i="12"/>
  <c r="O23" i="12"/>
  <c r="O22" i="12"/>
  <c r="O34" i="12" s="1"/>
  <c r="O35" i="12" s="1"/>
  <c r="O31" i="11"/>
  <c r="O30" i="11"/>
  <c r="O29" i="11"/>
  <c r="O24" i="11"/>
  <c r="O23" i="11"/>
  <c r="O22" i="11"/>
  <c r="O34" i="11" s="1"/>
  <c r="O35" i="11" s="1"/>
  <c r="O31" i="10"/>
  <c r="O30" i="10"/>
  <c r="O29" i="10"/>
  <c r="O24" i="10"/>
  <c r="O23" i="10"/>
  <c r="O22" i="10"/>
  <c r="O34" i="10" s="1"/>
  <c r="O35" i="10" s="1"/>
  <c r="O31" i="9"/>
  <c r="O30" i="9"/>
  <c r="O29" i="9"/>
  <c r="O24" i="9"/>
  <c r="O23" i="9"/>
  <c r="O22" i="9"/>
  <c r="O34" i="9" s="1"/>
  <c r="O35" i="9" s="1"/>
  <c r="O31" i="8"/>
  <c r="O30" i="8"/>
  <c r="O29" i="8"/>
  <c r="O24" i="8"/>
  <c r="O23" i="8"/>
  <c r="O22" i="8"/>
  <c r="O34" i="8" s="1"/>
  <c r="O35" i="8" s="1"/>
  <c r="O31" i="7"/>
  <c r="O30" i="7"/>
  <c r="O29" i="7"/>
  <c r="O24" i="7"/>
  <c r="O23" i="7"/>
  <c r="O22" i="7"/>
  <c r="O34" i="7" s="1"/>
  <c r="O35" i="7" s="1"/>
  <c r="O31" i="6"/>
  <c r="O30" i="6"/>
  <c r="O29" i="6"/>
  <c r="O24" i="6"/>
  <c r="O23" i="6"/>
  <c r="O22" i="6"/>
  <c r="O34" i="6" s="1"/>
  <c r="O35" i="6" s="1"/>
  <c r="O31" i="5"/>
  <c r="O30" i="5"/>
  <c r="O29" i="5"/>
  <c r="O24" i="5"/>
  <c r="O23" i="5"/>
  <c r="O22" i="5"/>
  <c r="O34" i="5" s="1"/>
  <c r="O35" i="5" s="1"/>
  <c r="L19" i="4" l="1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L21" i="4" s="1"/>
  <c r="K12" i="4"/>
  <c r="K21" i="4" s="1"/>
  <c r="G43" i="3" l="1"/>
  <c r="F43" i="3"/>
  <c r="E43" i="3"/>
  <c r="D43" i="3"/>
  <c r="E48" i="3" s="1"/>
  <c r="G42" i="3"/>
  <c r="G44" i="3" s="1"/>
  <c r="F42" i="3"/>
  <c r="F44" i="3" s="1"/>
  <c r="F45" i="3" s="1"/>
  <c r="E42" i="3"/>
  <c r="E44" i="3" s="1"/>
  <c r="D42" i="3"/>
  <c r="E47" i="3" s="1"/>
  <c r="E51" i="3" s="1"/>
  <c r="G10" i="3"/>
  <c r="F10" i="3"/>
  <c r="E10" i="3"/>
  <c r="D10" i="3"/>
  <c r="D44" i="3" l="1"/>
  <c r="D45" i="3" s="1"/>
  <c r="E46" i="3" s="1"/>
  <c r="E50" i="3" s="1"/>
  <c r="O23" i="1" l="1"/>
  <c r="O30" i="1" l="1"/>
  <c r="O24" i="1"/>
  <c r="O32" i="1" l="1"/>
  <c r="O25" i="1"/>
  <c r="O31" i="1"/>
  <c r="O35" i="1" l="1"/>
  <c r="O36" i="1" s="1"/>
</calcChain>
</file>

<file path=xl/sharedStrings.xml><?xml version="1.0" encoding="utf-8"?>
<sst xmlns="http://schemas.openxmlformats.org/spreadsheetml/2006/main" count="1255" uniqueCount="254">
  <si>
    <t>Erfassungsbogen Mannschaftssportler</t>
  </si>
  <si>
    <t>Verein:</t>
  </si>
  <si>
    <t>Ausgefüllt von:</t>
  </si>
  <si>
    <t>Sportart/Abteilung:</t>
  </si>
  <si>
    <t>Mannschaft:</t>
  </si>
  <si>
    <t>Anzahl der Mannschaftsmitglieder:</t>
  </si>
  <si>
    <t>Jugendliche bis 18 J.</t>
  </si>
  <si>
    <t>Erwachsene ab 19 J.</t>
  </si>
  <si>
    <t>männlich</t>
  </si>
  <si>
    <t>weiblich</t>
  </si>
  <si>
    <t>Jugend / Erwachsene:</t>
  </si>
  <si>
    <t>Spielgemeinschaft:</t>
  </si>
  <si>
    <t>wenn ja, mit wem:</t>
  </si>
  <si>
    <t>Wettkampf-, Spielklasse:</t>
  </si>
  <si>
    <t>Feldrunde / Sommersaison:</t>
  </si>
  <si>
    <t>Punkte</t>
  </si>
  <si>
    <t>1)</t>
  </si>
  <si>
    <t>Die Wettkampf/Spielklasse hatte …………</t>
  </si>
  <si>
    <t>Anzahl Pokalspiele, -kämpfe</t>
  </si>
  <si>
    <t>3)</t>
  </si>
  <si>
    <t>Anzahl Freundschaftsspiele/Turnierspiele</t>
  </si>
  <si>
    <t>Die zulässige Mannschaftsstärke:</t>
  </si>
  <si>
    <t>Hallenrunde / Wintersaison:</t>
  </si>
  <si>
    <t>bei SG..</t>
  </si>
  <si>
    <t>Telefon-Nummer:</t>
  </si>
  <si>
    <t>E-Mail:</t>
  </si>
  <si>
    <t>2)</t>
  </si>
  <si>
    <t>Anzahl der Spiele in der Wettkampf/Spielklasse*:</t>
  </si>
  <si>
    <t xml:space="preserve">  Mannschaften</t>
  </si>
  <si>
    <t>4)</t>
  </si>
  <si>
    <t xml:space="preserve">  * = incl. Hin- und Rückrunde und evtl. Qualifikationen/Finals</t>
  </si>
  <si>
    <t>Wettkampfform/sonstige Bemerkungen (wie z.B. im Leichtathletik 3-Kampf, im Tischtennis 6er-Mannschaft):</t>
  </si>
  <si>
    <t>Zumba</t>
  </si>
  <si>
    <t>Wasserball</t>
  </si>
  <si>
    <t>Wandern</t>
  </si>
  <si>
    <t>Walking (Nordic Walking)</t>
  </si>
  <si>
    <t>Voltigieren</t>
  </si>
  <si>
    <t>Volleyball</t>
  </si>
  <si>
    <t>Twirling</t>
  </si>
  <si>
    <t>Turnen</t>
  </si>
  <si>
    <t>Tischtennis</t>
  </si>
  <si>
    <t>Tennis</t>
  </si>
  <si>
    <t>Tanzen</t>
  </si>
  <si>
    <t>Tae kwon do</t>
  </si>
  <si>
    <t>Synchronschwimmen</t>
  </si>
  <si>
    <t>Square Dance</t>
  </si>
  <si>
    <t>Sonstige</t>
  </si>
  <si>
    <t>Snooker</t>
  </si>
  <si>
    <t>Skifahren</t>
  </si>
  <si>
    <t>Selbstverteidigung</t>
  </si>
  <si>
    <t>Segelflug</t>
  </si>
  <si>
    <t>Schwimmen</t>
  </si>
  <si>
    <t>Schießsport</t>
  </si>
  <si>
    <t>Schach</t>
  </si>
  <si>
    <t>Ringen</t>
  </si>
  <si>
    <t>Rhytmische Sportgymnastik</t>
  </si>
  <si>
    <t>Rettungsschwimmen</t>
  </si>
  <si>
    <t>Reiten</t>
  </si>
  <si>
    <t>Radsport/-fahren</t>
  </si>
  <si>
    <t>Radball</t>
  </si>
  <si>
    <t>Motorsport</t>
  </si>
  <si>
    <t>Motorflug</t>
  </si>
  <si>
    <t>Leichtathletik</t>
  </si>
  <si>
    <t>Kunstturnen</t>
  </si>
  <si>
    <t>Kunstradfahren</t>
  </si>
  <si>
    <t>Kunstflug</t>
  </si>
  <si>
    <t>Klettern</t>
  </si>
  <si>
    <t>Kendo</t>
  </si>
  <si>
    <t>Kegeln</t>
  </si>
  <si>
    <t>Kartfahren</t>
  </si>
  <si>
    <t>Karate</t>
  </si>
  <si>
    <t>Kanusport</t>
  </si>
  <si>
    <t>Kampfsport</t>
  </si>
  <si>
    <t>Ju-Jutsu</t>
  </si>
  <si>
    <t>Judo</t>
  </si>
  <si>
    <t>Inline-Skating</t>
  </si>
  <si>
    <t>Inline-Hockey</t>
  </si>
  <si>
    <t>Indiaca</t>
  </si>
  <si>
    <t>Hockey</t>
  </si>
  <si>
    <t>Handball</t>
  </si>
  <si>
    <t xml:space="preserve">Gymnastik </t>
  </si>
  <si>
    <t>Fußball</t>
  </si>
  <si>
    <t>Fechten</t>
  </si>
  <si>
    <t>Fallschirmspringen</t>
  </si>
  <si>
    <t>Eiskunstlaufen</t>
  </si>
  <si>
    <t>Eishockey</t>
  </si>
  <si>
    <t>Curling</t>
  </si>
  <si>
    <t>Bujukai</t>
  </si>
  <si>
    <t>Breitensport</t>
  </si>
  <si>
    <t>Boxen</t>
  </si>
  <si>
    <t>Bogensport/-schießen</t>
  </si>
  <si>
    <t xml:space="preserve">Billard (Poolbillard) </t>
  </si>
  <si>
    <t>Behindertensport</t>
  </si>
  <si>
    <t>Basketball</t>
  </si>
  <si>
    <t>Bahnengolf</t>
  </si>
  <si>
    <t>Badminton</t>
  </si>
  <si>
    <t>American Football</t>
  </si>
  <si>
    <t>Aikido</t>
  </si>
  <si>
    <t>Aerobic</t>
  </si>
  <si>
    <t>WBG Villingen-Schwenningen</t>
  </si>
  <si>
    <t>Villinger Behindertensportclub</t>
  </si>
  <si>
    <t>Verein zur Förderung des Heilpädagogischen Reitens</t>
  </si>
  <si>
    <t>VfH Schwenningen</t>
  </si>
  <si>
    <t>VfB Villingen</t>
  </si>
  <si>
    <t>Turnverein Villingen</t>
  </si>
  <si>
    <t>Turngemeinde Weigheim</t>
  </si>
  <si>
    <t>Turngemeinde Schwenningen</t>
  </si>
  <si>
    <t>TTG Marbach-Rietheim e.V.</t>
  </si>
  <si>
    <t>TTC Villingen</t>
  </si>
  <si>
    <t>TTC Tannheim</t>
  </si>
  <si>
    <t>TTC Schwenningen</t>
  </si>
  <si>
    <t>Tontauben-Schützenclub Villingen</t>
  </si>
  <si>
    <t>TC Weilersbach</t>
  </si>
  <si>
    <t>TC Weigheim-Mühlhausen</t>
  </si>
  <si>
    <t>TC Südstadt Villingen</t>
  </si>
  <si>
    <t>TC Schwenningen</t>
  </si>
  <si>
    <t>TC Rietheim</t>
  </si>
  <si>
    <t>TC Pfaffenweiler</t>
  </si>
  <si>
    <t>TC Obereschach</t>
  </si>
  <si>
    <t>TC Marbach</t>
  </si>
  <si>
    <t>TC Haslach-Wöschhalde</t>
  </si>
  <si>
    <t>TC "Grün-Weiß" Tannheim</t>
  </si>
  <si>
    <t>TC "Blau-Weiß" Villingen</t>
  </si>
  <si>
    <t>Tanz-Sportclub Villingen-Schwenningen</t>
  </si>
  <si>
    <t>Tae kwon do Club Vuk</t>
  </si>
  <si>
    <t>SV Rietheim</t>
  </si>
  <si>
    <t>SV Obereschach</t>
  </si>
  <si>
    <t>SV Mühlhausen</t>
  </si>
  <si>
    <t>Sportfliegergruppe Schwenningen</t>
  </si>
  <si>
    <t>Ski-Club Villingen</t>
  </si>
  <si>
    <t>Schwimmclub Villingen</t>
  </si>
  <si>
    <t>Schwimm- und Skiclub Schwenningen</t>
  </si>
  <si>
    <t xml:space="preserve">Schwarzwälder Automobilclub </t>
  </si>
  <si>
    <t>Schützenverein Tannheim</t>
  </si>
  <si>
    <t>Schützenverein Schwenningen</t>
  </si>
  <si>
    <t>Schützengesellschaft Villingen</t>
  </si>
  <si>
    <t>Rock´n Roll Club 2 Villingen</t>
  </si>
  <si>
    <t>RVFV VS-Zollhaus e.V.</t>
  </si>
  <si>
    <t>Reiterverein St. Hubertus Villingen</t>
  </si>
  <si>
    <t>Reit- und Fahrverein Schwenningen</t>
  </si>
  <si>
    <t>Radsportverein Schwenningen</t>
  </si>
  <si>
    <t>Radfahrer-Club Villingen</t>
  </si>
  <si>
    <t>Polizeisportverein Villingen-Schwenningen</t>
  </si>
  <si>
    <t>Postsportverein Villingen</t>
  </si>
  <si>
    <t>NK Hajduk Villingen-Schwenningen e.V.</t>
  </si>
  <si>
    <t>NK Zagreb Villingen</t>
  </si>
  <si>
    <t>Naturheilverein Schwenningen e.V.</t>
  </si>
  <si>
    <t>Modellfluggruppe Villingen-Schwenningen e.V.</t>
  </si>
  <si>
    <t>MMC Twirling-Sport Villingen-Schwenningen</t>
  </si>
  <si>
    <t>Luftsportvereinigung Schwarzwald Baar</t>
  </si>
  <si>
    <t>Keglerverein Villingen-Schwenningen</t>
  </si>
  <si>
    <t>Karateverein Bushido Schwenningen</t>
  </si>
  <si>
    <t>Karate-Centrum Villingen</t>
  </si>
  <si>
    <t>Karate Dojo Villingen</t>
  </si>
  <si>
    <t>Karate Dojo Shintaikan Villingen</t>
  </si>
  <si>
    <t>Karate Dojo Schwenningen</t>
  </si>
  <si>
    <t xml:space="preserve">Kampfsportclub Villingen </t>
  </si>
  <si>
    <t>Kanusportclub Villingen</t>
  </si>
  <si>
    <t>Judo-Sportverein Villingen</t>
  </si>
  <si>
    <t>Judosportclub Pfaffenweiler</t>
  </si>
  <si>
    <t>Judoclub Schwenningen</t>
  </si>
  <si>
    <t>Judoclub Marbach</t>
  </si>
  <si>
    <t>Hot Wheels Skate Club Schwenningen</t>
  </si>
  <si>
    <t>Hockeyverein Schwenningen</t>
  </si>
  <si>
    <t>Hockey-Club Villingen</t>
  </si>
  <si>
    <t>Historische Grenadiercorps Villingen</t>
  </si>
  <si>
    <t>Gymnastikwieber Villingen</t>
  </si>
  <si>
    <t>FV Marbach</t>
  </si>
  <si>
    <t>FSV Schwenningen</t>
  </si>
  <si>
    <t>FK Bratstvo</t>
  </si>
  <si>
    <t>FC Weilersbach</t>
  </si>
  <si>
    <t>FC Vorwärts Weigheim</t>
  </si>
  <si>
    <t>FC Tannheim</t>
  </si>
  <si>
    <t>FC Pfaffenweiler</t>
  </si>
  <si>
    <t>FC 08 Villingen</t>
  </si>
  <si>
    <t>ERC Schwenningen</t>
  </si>
  <si>
    <t>Eisenbahnersportverein</t>
  </si>
  <si>
    <t>EHC Villingen-Schwenningen</t>
  </si>
  <si>
    <t>DLRG Villingen-Schwenningen</t>
  </si>
  <si>
    <t>DJK Villingen</t>
  </si>
  <si>
    <t>Deutscher Alpenverein, Sektion Schwarzwald</t>
  </si>
  <si>
    <t>Curlingclub Schwenningen</t>
  </si>
  <si>
    <t>BSV 07 Schwenningen</t>
  </si>
  <si>
    <t xml:space="preserve">Boxing VS </t>
  </si>
  <si>
    <t>Bogenclub Villingen-Schwenningen</t>
  </si>
  <si>
    <t xml:space="preserve">Black Forest Ghosts </t>
  </si>
  <si>
    <t>Billardverein Villingen-Schwenningen</t>
  </si>
  <si>
    <t>Basketballverein Villingen-Schwenningen</t>
  </si>
  <si>
    <t>Bahnengolf-Sportclub Villingen</t>
  </si>
  <si>
    <t>Badminton-Club Villingen</t>
  </si>
  <si>
    <t>Athletenvereinigung Schwenningen</t>
  </si>
  <si>
    <t>Athleten-Club Germania Villingen</t>
  </si>
  <si>
    <t>Jugend</t>
  </si>
  <si>
    <t>Erwachsene</t>
  </si>
  <si>
    <t>ja</t>
  </si>
  <si>
    <t>nein</t>
  </si>
  <si>
    <t>Verbandsmeisterschaften und vergleichbares ( z.B. Landesliga, Verbandsliga, Südbadische Liga, Württembergische Liga)</t>
  </si>
  <si>
    <t>Bezirksmeisterschaften und vergleichbares (z.B. Bezirksklasse, Bezirksliga)</t>
  </si>
  <si>
    <t>Kreismeisterschaften und vergleichbares (z.B. Kreisklasse, Kreisliga)</t>
  </si>
  <si>
    <t>Landesmeisterschaften und vergleichbares (z.B. Oberliga, Baden-Württemberg-Liga)</t>
  </si>
  <si>
    <t>Süddeutsche Meisterschaften und vergleichbares (z.B. Regionalliga)</t>
  </si>
  <si>
    <t>Deutsche Meisterschaften und vergleichbares (z.B. I. und II. Bundesliga)</t>
  </si>
  <si>
    <t xml:space="preserve">Europa-, Weltmeisterschaften und vergleichbares </t>
  </si>
  <si>
    <t>Anzahl:</t>
  </si>
  <si>
    <t>Aktive:</t>
  </si>
  <si>
    <t>Passive:</t>
  </si>
  <si>
    <t>Gesamt:</t>
  </si>
  <si>
    <t>Bankname:</t>
  </si>
  <si>
    <t>IBAN:</t>
  </si>
  <si>
    <t>BIC:</t>
  </si>
  <si>
    <t>Ansprechpartner/in für die Homepage der Stadt VS Name:</t>
  </si>
  <si>
    <t>Ansprechpartner/in für die Homepage der Stadt VS Telefon-Nummer:</t>
  </si>
  <si>
    <t>Ansprechpartner/in für die Homepage der Stadt VS Name: E-Mail:</t>
  </si>
  <si>
    <t>Vorstand Name:</t>
  </si>
  <si>
    <t>Vorstand Telefon-Nummer:</t>
  </si>
  <si>
    <t>Vorstand E-Mail:</t>
  </si>
  <si>
    <t>Schriftführer/in Name:</t>
  </si>
  <si>
    <t>Schriftführer/in: Telefon-Nummer:</t>
  </si>
  <si>
    <t>Schriftführer/in: E-Mail:</t>
  </si>
  <si>
    <t>Kassierer/in Name:</t>
  </si>
  <si>
    <t>Kassierer/in: Telefon-Nummer:</t>
  </si>
  <si>
    <t>Kassierer/in: E-Mail:</t>
  </si>
  <si>
    <t>Mitgliederpunkte für die Berechnung:</t>
  </si>
  <si>
    <t xml:space="preserve">   Passive Mitglieder   </t>
  </si>
  <si>
    <t xml:space="preserve">Spaltensummen   </t>
  </si>
  <si>
    <t xml:space="preserve">Jugendliche/Erwachsene gesamt   </t>
  </si>
  <si>
    <t xml:space="preserve">Mitglieder gesamt   </t>
  </si>
  <si>
    <t>B-Meldung</t>
  </si>
  <si>
    <t xml:space="preserve">+Jugend   </t>
  </si>
  <si>
    <t xml:space="preserve">-passive   </t>
  </si>
  <si>
    <t>Gesamtergebnis</t>
  </si>
  <si>
    <t>davon Jugendpunkte</t>
  </si>
  <si>
    <t>Erfassungsbogen Einzelsportler</t>
  </si>
  <si>
    <t>Anzahl der Starts</t>
  </si>
  <si>
    <t>Jugendliche</t>
  </si>
  <si>
    <t xml:space="preserve">  
Starts bei</t>
  </si>
  <si>
    <t>Anzahl der Starts bis 
18 Jahren</t>
  </si>
  <si>
    <t>Anzahl der Starts ab 
19 Jahren</t>
  </si>
  <si>
    <t>Punkte bis 
18 Jahren</t>
  </si>
  <si>
    <t>Punkte ab 
19 Jahren</t>
  </si>
  <si>
    <t>Stadt/Kreismeisterschaften und vergleichbares</t>
  </si>
  <si>
    <t>Bezirksmeisterschaften und vergleichbares</t>
  </si>
  <si>
    <r>
      <t>Verbandsmeisterschaften und vergleichbares</t>
    </r>
    <r>
      <rPr>
        <sz val="12"/>
        <rFont val="Univers LT 45 Light"/>
      </rPr>
      <t xml:space="preserve">
</t>
    </r>
    <r>
      <rPr>
        <sz val="8"/>
        <rFont val="Univers LT 45 Light"/>
      </rPr>
      <t>(südbadisch/badisch/württembergisch)</t>
    </r>
  </si>
  <si>
    <t>Baden-Württembergische Meisterschaften 
und vergleichbares</t>
  </si>
  <si>
    <t>Süddeutsche Meisterschaften und vergleichbares</t>
  </si>
  <si>
    <t>Deutsche Meisterschaften und vergleichbares</t>
  </si>
  <si>
    <t>Europa-, Weltmeisterschaften und vergleichbares</t>
  </si>
  <si>
    <r>
      <t xml:space="preserve">Sonstige Veranstaltungen 
</t>
    </r>
    <r>
      <rPr>
        <sz val="8"/>
        <rFont val="Univers LT 45 Light"/>
      </rPr>
      <t>(z.B. Sportfeste, Meetings, Turniere)</t>
    </r>
  </si>
  <si>
    <t>Summe</t>
  </si>
  <si>
    <t xml:space="preserve">Erfassungsbogen </t>
  </si>
  <si>
    <t>Anzahl Starts</t>
  </si>
  <si>
    <t>Anzahl Sportler</t>
  </si>
  <si>
    <t>Erfassungsbogen</t>
  </si>
  <si>
    <t>Wettkampfart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</si>
</sst>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Univers LT 45 Light"/>
    </font>
    <font>
      <sz val="12"/>
      <name val="Univers LT 45 Light"/>
    </font>
    <font>
      <sz val="12"/>
      <color rgb="FFFF0000"/>
      <name val="Univers LT 45 Light"/>
    </font>
    <font>
      <sz val="12"/>
      <color theme="0"/>
      <name val="Univers LT 45 Light"/>
    </font>
    <font>
      <b/>
      <sz val="12"/>
      <color rgb="FFFF0000"/>
      <name val="Univers LT 45 Light"/>
    </font>
    <font>
      <sz val="14"/>
      <name val="Arial"/>
      <family val="2"/>
    </font>
    <font>
      <sz val="11"/>
      <name val="Univers LT 45 Light"/>
    </font>
    <font>
      <b/>
      <sz val="11"/>
      <name val="Univers LT 45 Light"/>
    </font>
    <font>
      <sz val="10"/>
      <name val="Univers LT 45 Light"/>
    </font>
    <font>
      <b/>
      <sz val="10"/>
      <name val="Univers LT 45 Light"/>
    </font>
    <font>
      <sz val="8"/>
      <name val="Univers LT 45 Light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/>
    <xf numFmtId="0" fontId="4" fillId="0" borderId="0" xfId="0" applyFont="1"/>
    <xf numFmtId="3" fontId="1" fillId="0" borderId="0" xfId="0" applyNumberFormat="1" applyFont="1" applyProtection="1"/>
    <xf numFmtId="0" fontId="2" fillId="0" borderId="0" xfId="0" applyFont="1" applyAlignment="1">
      <alignment horizontal="center"/>
    </xf>
    <xf numFmtId="3" fontId="5" fillId="0" borderId="0" xfId="0" applyNumberFormat="1" applyFont="1" applyProtection="1"/>
    <xf numFmtId="0" fontId="3" fillId="0" borderId="0" xfId="0" applyFont="1" applyAlignment="1">
      <alignment horizontal="center"/>
    </xf>
    <xf numFmtId="0" fontId="2" fillId="0" borderId="3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protection locked="0"/>
    </xf>
    <xf numFmtId="0" fontId="2" fillId="0" borderId="8" xfId="0" applyFont="1" applyBorder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3" borderId="2" xfId="0" applyFont="1" applyFill="1" applyBorder="1" applyAlignment="1" applyProtection="1">
      <alignment horizontal="center" vertical="center"/>
    </xf>
    <xf numFmtId="0" fontId="2" fillId="0" borderId="0" xfId="0" applyFont="1" applyAlignment="1"/>
    <xf numFmtId="0" fontId="2" fillId="4" borderId="0" xfId="0" applyFont="1" applyFill="1"/>
    <xf numFmtId="0" fontId="1" fillId="4" borderId="0" xfId="0" applyFont="1" applyFill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wrapText="1"/>
    </xf>
    <xf numFmtId="49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2" fillId="2" borderId="0" xfId="1" applyFill="1" applyAlignment="1" applyProtection="1">
      <alignment horizontal="left"/>
      <protection locked="0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top" wrapText="1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 applyProtection="1">
      <protection locked="0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left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6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1" fillId="0" borderId="0" xfId="0" applyFont="1" applyAlignment="1">
      <alignment horizont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Mannschaftsbogen!$J$17" fmlaRange="Texte!$A$2:$A$8" noThreeD="1" sel="1" val="0"/>
</file>

<file path=xl/ctrlProps/ctrlProp10.xml><?xml version="1.0" encoding="utf-8"?>
<formControlPr xmlns="http://schemas.microsoft.com/office/spreadsheetml/2009/9/main" objectType="Drop" dropLines="5" dropStyle="combo" dx="16" fmlaLink="'Mannschaftsbogen (4)'!$J$16" fmlaRange="Texte!$A$2:$A$8" noThreeD="1" sel="1" val="0"/>
</file>

<file path=xl/ctrlProps/ctrlProp11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12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13.xml><?xml version="1.0" encoding="utf-8"?>
<formControlPr xmlns="http://schemas.microsoft.com/office/spreadsheetml/2009/9/main" objectType="Drop" dropLines="5" dropStyle="combo" dx="16" fmlaLink="'Mannschaftsbogen (5)'!$J$16" fmlaRange="Texte!$A$2:$A$8" noThreeD="1" sel="1" val="0"/>
</file>

<file path=xl/ctrlProps/ctrlProp14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15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16.xml><?xml version="1.0" encoding="utf-8"?>
<formControlPr xmlns="http://schemas.microsoft.com/office/spreadsheetml/2009/9/main" objectType="Drop" dropLines="5" dropStyle="combo" dx="16" fmlaLink="'Mannschaftsbogen (6)'!$J$16" fmlaRange="Texte!$A$2:$A$8" noThreeD="1" sel="1" val="0"/>
</file>

<file path=xl/ctrlProps/ctrlProp17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18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19.xml><?xml version="1.0" encoding="utf-8"?>
<formControlPr xmlns="http://schemas.microsoft.com/office/spreadsheetml/2009/9/main" objectType="Drop" dropLines="5" dropStyle="combo" dx="16" fmlaLink="'Mannschaftsbogen (7)'!$J$16" fmlaRange="Texte!$A$2:$A$8" noThreeD="1" sel="1" val="0"/>
</file>

<file path=xl/ctrlProps/ctrlProp2.xml><?xml version="1.0" encoding="utf-8"?>
<formControlPr xmlns="http://schemas.microsoft.com/office/spreadsheetml/2009/9/main" objectType="Drop" dropLines="2" dropStyle="combo" dx="16" fmlaLink="$H$14" fmlaRange="Texte!$A$12:$A$13" noThreeD="1" sel="1" val="0"/>
</file>

<file path=xl/ctrlProps/ctrlProp20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21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22.xml><?xml version="1.0" encoding="utf-8"?>
<formControlPr xmlns="http://schemas.microsoft.com/office/spreadsheetml/2009/9/main" objectType="Drop" dropLines="5" dropStyle="combo" dx="16" fmlaLink="'Mannschaftsbogen (8)'!$J$16" fmlaRange="Texte!$A$2:$A$8" noThreeD="1" sel="1" val="0"/>
</file>

<file path=xl/ctrlProps/ctrlProp23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24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25.xml><?xml version="1.0" encoding="utf-8"?>
<formControlPr xmlns="http://schemas.microsoft.com/office/spreadsheetml/2009/9/main" objectType="Drop" dropLines="5" dropStyle="combo" dx="16" fmlaLink="'Mannschaftsbogen (9)'!$J$16" fmlaRange="Texte!$A$2:$A$8" noThreeD="1" sel="1" val="0"/>
</file>

<file path=xl/ctrlProps/ctrlProp26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27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28.xml><?xml version="1.0" encoding="utf-8"?>
<formControlPr xmlns="http://schemas.microsoft.com/office/spreadsheetml/2009/9/main" objectType="Drop" dropLines="5" dropStyle="combo" dx="16" fmlaLink="'Mannschaftsbogen (10)'!$J$16" fmlaRange="Texte!$A$2:$A$8" noThreeD="1" sel="1" val="0"/>
</file>

<file path=xl/ctrlProps/ctrlProp29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3.xml><?xml version="1.0" encoding="utf-8"?>
<formControlPr xmlns="http://schemas.microsoft.com/office/spreadsheetml/2009/9/main" objectType="Drop" dropLines="2" dropStyle="combo" dx="16" fmlaLink="$H$12" fmlaRange="Texte!$A$17:$A$18" noThreeD="1" sel="1" val="0"/>
</file>

<file path=xl/ctrlProps/ctrlProp30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31.xml><?xml version="1.0" encoding="utf-8"?>
<formControlPr xmlns="http://schemas.microsoft.com/office/spreadsheetml/2009/9/main" objectType="Drop" dropLines="5" dropStyle="combo" dx="16" fmlaLink="'Mannschaftsbogen (11)'!$J$16" fmlaRange="Texte!$A$2:$A$8" noThreeD="1" sel="1" val="0"/>
</file>

<file path=xl/ctrlProps/ctrlProp32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33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34.xml><?xml version="1.0" encoding="utf-8"?>
<formControlPr xmlns="http://schemas.microsoft.com/office/spreadsheetml/2009/9/main" objectType="Drop" dropLines="5" dropStyle="combo" dx="16" fmlaLink="'Mannschaftsbogen (12)'!$J$16" fmlaRange="Texte!$A$2:$A$8" noThreeD="1" sel="1" val="0"/>
</file>

<file path=xl/ctrlProps/ctrlProp35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36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37.xml><?xml version="1.0" encoding="utf-8"?>
<formControlPr xmlns="http://schemas.microsoft.com/office/spreadsheetml/2009/9/main" objectType="Drop" dropLines="5" dropStyle="combo" dx="16" fmlaLink="'Mannschaftsbogen (13)'!$J$16" fmlaRange="Texte!$A$2:$A$8" noThreeD="1" sel="1" val="0"/>
</file>

<file path=xl/ctrlProps/ctrlProp38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39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4.xml><?xml version="1.0" encoding="utf-8"?>
<formControlPr xmlns="http://schemas.microsoft.com/office/spreadsheetml/2009/9/main" objectType="Drop" dropLines="5" dropStyle="combo" dx="16" fmlaLink="'Mannschaftsbogen (2)'!$J$16" fmlaRange="Texte!$A$2:$A$8" noThreeD="1" sel="1" val="0"/>
</file>

<file path=xl/ctrlProps/ctrlProp40.xml><?xml version="1.0" encoding="utf-8"?>
<formControlPr xmlns="http://schemas.microsoft.com/office/spreadsheetml/2009/9/main" objectType="Drop" dropLines="5" dropStyle="combo" dx="16" fmlaLink="'Mannschaftsbogen (14)'!$J$16" fmlaRange="Texte!$A$2:$A$8" noThreeD="1" sel="1" val="0"/>
</file>

<file path=xl/ctrlProps/ctrlProp41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42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43.xml><?xml version="1.0" encoding="utf-8"?>
<formControlPr xmlns="http://schemas.microsoft.com/office/spreadsheetml/2009/9/main" objectType="Drop" dropLines="5" dropStyle="combo" dx="16" fmlaLink="'Mannschaftsbogen (15)'!$J$16" fmlaRange="Texte!$A$2:$A$8" noThreeD="1" sel="1" val="0"/>
</file>

<file path=xl/ctrlProps/ctrlProp44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45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46.xml><?xml version="1.0" encoding="utf-8"?>
<formControlPr xmlns="http://schemas.microsoft.com/office/spreadsheetml/2009/9/main" objectType="Drop" dropLines="5" dropStyle="combo" dx="16" fmlaLink="'Mannschaftsbogen (16)'!$J$16" fmlaRange="Texte!$A$2:$A$8" noThreeD="1" sel="1" val="0"/>
</file>

<file path=xl/ctrlProps/ctrlProp47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48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49.xml><?xml version="1.0" encoding="utf-8"?>
<formControlPr xmlns="http://schemas.microsoft.com/office/spreadsheetml/2009/9/main" objectType="Drop" dropLines="5" dropStyle="combo" dx="16" fmlaLink="'Mannschaftsbogen (17)'!$J$16" fmlaRange="Texte!$A$2:$A$8" noThreeD="1" sel="1" val="0"/>
</file>

<file path=xl/ctrlProps/ctrlProp5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50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51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52.xml><?xml version="1.0" encoding="utf-8"?>
<formControlPr xmlns="http://schemas.microsoft.com/office/spreadsheetml/2009/9/main" objectType="Drop" dropLines="5" dropStyle="combo" dx="16" fmlaLink="'Mannschaftsbogen (18)'!$J$16" fmlaRange="Texte!$A$2:$A$8" noThreeD="1" sel="1" val="0"/>
</file>

<file path=xl/ctrlProps/ctrlProp53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54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55.xml><?xml version="1.0" encoding="utf-8"?>
<formControlPr xmlns="http://schemas.microsoft.com/office/spreadsheetml/2009/9/main" objectType="Drop" dropLines="5" dropStyle="combo" dx="16" fmlaLink="'Mannschaftsbogen (19)'!$J$16" fmlaRange="Texte!$A$2:$A$8" noThreeD="1" sel="1" val="0"/>
</file>

<file path=xl/ctrlProps/ctrlProp56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57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58.xml><?xml version="1.0" encoding="utf-8"?>
<formControlPr xmlns="http://schemas.microsoft.com/office/spreadsheetml/2009/9/main" objectType="Drop" dropLines="5" dropStyle="combo" dx="16" fmlaLink="'Mannschaftsbogen (20)'!$J$16" fmlaRange="Texte!$A$2:$A$8" noThreeD="1" sel="1" val="0"/>
</file>

<file path=xl/ctrlProps/ctrlProp59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6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60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ctrlProps/ctrlProp7.xml><?xml version="1.0" encoding="utf-8"?>
<formControlPr xmlns="http://schemas.microsoft.com/office/spreadsheetml/2009/9/main" objectType="Drop" dropLines="5" dropStyle="combo" dx="16" fmlaLink="'Mannschaftsbogen (3)'!$J$16" fmlaRange="Texte!$A$2:$A$8" noThreeD="1" sel="1" val="0"/>
</file>

<file path=xl/ctrlProps/ctrlProp8.xml><?xml version="1.0" encoding="utf-8"?>
<formControlPr xmlns="http://schemas.microsoft.com/office/spreadsheetml/2009/9/main" objectType="Drop" dropLines="2" dropStyle="combo" dx="16" fmlaLink="$H$13" fmlaRange="Texte!$A$12:$A$13" noThreeD="1" sel="1" val="0"/>
</file>

<file path=xl/ctrlProps/ctrlProp9.xml><?xml version="1.0" encoding="utf-8"?>
<formControlPr xmlns="http://schemas.microsoft.com/office/spreadsheetml/2009/9/main" objectType="Drop" dropLines="2" dropStyle="combo" dx="16" fmlaLink="$H$11" fmlaRange="Texte!$A$17:$A$1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190500</xdr:rowOff>
        </xdr:from>
        <xdr:to>
          <xdr:col>7</xdr:col>
          <xdr:colOff>371475</xdr:colOff>
          <xdr:row>17</xdr:row>
          <xdr:rowOff>0</xdr:rowOff>
        </xdr:to>
        <xdr:sp macro="" textlink="">
          <xdr:nvSpPr>
            <xdr:cNvPr id="1025" name="Drop Down 1" descr="Spielklasse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9525</xdr:rowOff>
        </xdr:from>
        <xdr:to>
          <xdr:col>3</xdr:col>
          <xdr:colOff>914400</xdr:colOff>
          <xdr:row>14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904875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10241" name="Drop Down 1" descr="Spielklasse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11265" name="Drop Down 1" descr="Spielklasse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11267" name="Drop Dow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12289" name="Drop Down 1" descr="Spielklasse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13313" name="Drop Down 1" descr="Spielklasse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13314" name="Drop Dow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13315" name="Drop Dow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14337" name="Drop Down 1" descr="Spielklasse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15361" name="Drop Down 1" descr="Spielklasse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15362" name="Drop Dow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15363" name="Drop Down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16385" name="Drop Down 1" descr="Spielklasse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16386" name="Drop Down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16387" name="Drop Down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17409" name="Drop Down 1" descr="Spielklasse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17410" name="Drop Dow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17411" name="Drop Down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18433" name="Drop Down 1" descr="Spielklasse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19457" name="Drop Down 1" descr="Spielklasse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19458" name="Drop Down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19459" name="Drop Down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2049" name="Drop Down 1" descr="Spielklasse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20481" name="Drop Down 1" descr="Spielklasse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20483" name="Drop Down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3073" name="Drop Down 1" descr="Spielklasse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4097" name="Drop Down 1" descr="Spielklasse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5121" name="Drop Down 1" descr="Spielklasse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6145" name="Drop Down 1" descr="Spielklasse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7169" name="Drop Down 1" descr="Spielklasse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8193" name="Drop Down 1" descr="Spielklasse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8194" name="Drop Dow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190500</xdr:rowOff>
        </xdr:from>
        <xdr:to>
          <xdr:col>7</xdr:col>
          <xdr:colOff>371475</xdr:colOff>
          <xdr:row>16</xdr:row>
          <xdr:rowOff>0</xdr:rowOff>
        </xdr:to>
        <xdr:sp macro="" textlink="">
          <xdr:nvSpPr>
            <xdr:cNvPr id="9217" name="Drop Down 1" descr="Spielklasse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914400</xdr:colOff>
          <xdr:row>13</xdr:row>
          <xdr:rowOff>0</xdr:rowOff>
        </xdr:to>
        <xdr:sp macro="" textlink="">
          <xdr:nvSpPr>
            <xdr:cNvPr id="9218" name="Drop Dow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904875</xdr:colOff>
          <xdr:row>11</xdr:row>
          <xdr:rowOff>0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30.xml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36.xml"/><Relationship Id="rId5" Type="http://schemas.openxmlformats.org/officeDocument/2006/relationships/ctrlProp" Target="../ctrlProps/ctrlProp35.xml"/><Relationship Id="rId4" Type="http://schemas.openxmlformats.org/officeDocument/2006/relationships/ctrlProp" Target="../ctrlProps/ctrlProp3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39.xml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42.xml"/><Relationship Id="rId5" Type="http://schemas.openxmlformats.org/officeDocument/2006/relationships/ctrlProp" Target="../ctrlProps/ctrlProp41.xml"/><Relationship Id="rId4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45.xml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48.xml"/><Relationship Id="rId5" Type="http://schemas.openxmlformats.org/officeDocument/2006/relationships/ctrlProp" Target="../ctrlProps/ctrlProp47.xml"/><Relationship Id="rId4" Type="http://schemas.openxmlformats.org/officeDocument/2006/relationships/ctrlProp" Target="../ctrlProps/ctrlProp4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51.xml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54.xml"/><Relationship Id="rId5" Type="http://schemas.openxmlformats.org/officeDocument/2006/relationships/ctrlProp" Target="../ctrlProps/ctrlProp53.xml"/><Relationship Id="rId4" Type="http://schemas.openxmlformats.org/officeDocument/2006/relationships/ctrlProp" Target="../ctrlProps/ctrlProp5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57.xml"/><Relationship Id="rId5" Type="http://schemas.openxmlformats.org/officeDocument/2006/relationships/ctrlProp" Target="../ctrlProps/ctrlProp56.xml"/><Relationship Id="rId4" Type="http://schemas.openxmlformats.org/officeDocument/2006/relationships/ctrlProp" Target="../ctrlProps/ctrlProp55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60.xml"/><Relationship Id="rId5" Type="http://schemas.openxmlformats.org/officeDocument/2006/relationships/ctrlProp" Target="../ctrlProps/ctrlProp59.xml"/><Relationship Id="rId4" Type="http://schemas.openxmlformats.org/officeDocument/2006/relationships/ctrlProp" Target="../ctrlProps/ctrlProp5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2:K53"/>
  <sheetViews>
    <sheetView zoomScale="98" zoomScaleNormal="98" workbookViewId="0">
      <selection activeCell="P17" sqref="P17"/>
    </sheetView>
  </sheetViews>
  <sheetFormatPr baseColWidth="10" defaultRowHeight="15" x14ac:dyDescent="0.25"/>
  <cols>
    <col min="1" max="1" width="17.5703125" customWidth="1"/>
    <col min="2" max="2" width="12.7109375" customWidth="1"/>
    <col min="3" max="3" width="10.140625" customWidth="1"/>
    <col min="4" max="7" width="12.140625" customWidth="1"/>
    <col min="9" max="9" width="52.7109375" customWidth="1"/>
    <col min="10" max="10" width="6.7109375" customWidth="1"/>
    <col min="11" max="11" width="35.28515625" customWidth="1"/>
  </cols>
  <sheetData>
    <row r="2" spans="1:11" ht="15.75" x14ac:dyDescent="0.25">
      <c r="A2" s="2" t="s">
        <v>1</v>
      </c>
      <c r="B2" s="60"/>
      <c r="C2" s="60"/>
      <c r="D2" s="60"/>
      <c r="E2" s="4"/>
      <c r="F2" s="4"/>
      <c r="G2" s="4"/>
      <c r="H2" s="4"/>
      <c r="I2" s="2"/>
      <c r="J2" s="2"/>
      <c r="K2" s="2"/>
    </row>
    <row r="3" spans="1:11" ht="15.75" x14ac:dyDescent="0.25">
      <c r="A3" s="2" t="s">
        <v>2</v>
      </c>
      <c r="B3" s="60"/>
      <c r="C3" s="60"/>
      <c r="D3" s="60"/>
      <c r="E3" s="4"/>
      <c r="F3" s="4"/>
      <c r="G3" s="4"/>
      <c r="H3" s="4"/>
      <c r="I3" s="2"/>
      <c r="J3" s="2"/>
      <c r="K3" s="2"/>
    </row>
    <row r="5" spans="1:11" ht="19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x14ac:dyDescent="0.25">
      <c r="A6" s="2" t="s">
        <v>203</v>
      </c>
      <c r="B6" s="2"/>
      <c r="C6" s="2"/>
      <c r="D6" s="61" t="s">
        <v>6</v>
      </c>
      <c r="E6" s="61"/>
      <c r="F6" s="61" t="s">
        <v>7</v>
      </c>
      <c r="G6" s="61"/>
      <c r="H6" s="2"/>
      <c r="I6" s="2"/>
      <c r="J6" s="2"/>
      <c r="K6" s="2"/>
    </row>
    <row r="7" spans="1:11" ht="15.75" x14ac:dyDescent="0.25">
      <c r="A7" s="2"/>
      <c r="B7" s="2"/>
      <c r="C7" s="2"/>
      <c r="D7" s="19" t="s">
        <v>8</v>
      </c>
      <c r="E7" s="19" t="s">
        <v>9</v>
      </c>
      <c r="F7" s="19" t="s">
        <v>8</v>
      </c>
      <c r="G7" s="19" t="s">
        <v>9</v>
      </c>
      <c r="H7" s="2"/>
      <c r="I7" s="2"/>
      <c r="J7" s="2"/>
      <c r="K7" s="2"/>
    </row>
    <row r="8" spans="1:11" ht="30.75" customHeight="1" x14ac:dyDescent="0.25">
      <c r="A8" s="2" t="s">
        <v>204</v>
      </c>
      <c r="B8" s="62"/>
      <c r="C8" s="62"/>
      <c r="D8" s="20"/>
      <c r="E8" s="20"/>
      <c r="F8" s="20"/>
      <c r="G8" s="20"/>
      <c r="H8" s="2"/>
      <c r="I8" s="2"/>
      <c r="J8" s="2"/>
      <c r="K8" s="2"/>
    </row>
    <row r="9" spans="1:11" ht="30.75" customHeight="1" x14ac:dyDescent="0.25">
      <c r="A9" s="21" t="s">
        <v>205</v>
      </c>
      <c r="B9" s="62"/>
      <c r="C9" s="62"/>
      <c r="D9" s="20"/>
      <c r="E9" s="20"/>
      <c r="F9" s="20"/>
      <c r="G9" s="20"/>
      <c r="H9" s="2"/>
      <c r="I9" s="2"/>
      <c r="J9" s="2"/>
      <c r="K9" s="2"/>
    </row>
    <row r="10" spans="1:11" s="1" customFormat="1" ht="15.75" x14ac:dyDescent="0.25">
      <c r="A10" s="22" t="s">
        <v>206</v>
      </c>
      <c r="B10" s="63"/>
      <c r="C10" s="63"/>
      <c r="D10" s="23">
        <f>SUM(D8:D9)</f>
        <v>0</v>
      </c>
      <c r="E10" s="23">
        <f>SUM(E8:E9)</f>
        <v>0</v>
      </c>
      <c r="F10" s="23">
        <f>SUM(F8:F9)</f>
        <v>0</v>
      </c>
      <c r="G10" s="23">
        <f>SUM(G8:G9)</f>
        <v>0</v>
      </c>
    </row>
    <row r="11" spans="1:11" ht="19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1" ht="19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1"/>
    </row>
    <row r="13" spans="1:11" ht="15.75" x14ac:dyDescent="0.25">
      <c r="A13" s="59" t="s">
        <v>207</v>
      </c>
      <c r="B13" s="59"/>
      <c r="C13" s="59"/>
      <c r="D13" s="59"/>
      <c r="E13" s="59"/>
      <c r="F13" s="59"/>
      <c r="G13" s="60"/>
      <c r="H13" s="60"/>
      <c r="I13" s="60"/>
      <c r="J13" s="2"/>
      <c r="K13" s="1"/>
    </row>
    <row r="14" spans="1:11" ht="15.75" x14ac:dyDescent="0.25">
      <c r="A14" s="59" t="s">
        <v>208</v>
      </c>
      <c r="B14" s="59"/>
      <c r="C14" s="59"/>
      <c r="D14" s="59"/>
      <c r="E14" s="59"/>
      <c r="F14" s="59"/>
      <c r="G14" s="60"/>
      <c r="H14" s="60"/>
      <c r="I14" s="60"/>
      <c r="J14" s="2"/>
      <c r="K14" s="1"/>
    </row>
    <row r="15" spans="1:11" ht="15.75" x14ac:dyDescent="0.25">
      <c r="A15" s="59" t="s">
        <v>209</v>
      </c>
      <c r="B15" s="59"/>
      <c r="C15" s="59"/>
      <c r="D15" s="59"/>
      <c r="E15" s="59"/>
      <c r="F15" s="59"/>
      <c r="G15" s="60"/>
      <c r="H15" s="60"/>
      <c r="I15" s="60"/>
      <c r="J15" s="2"/>
      <c r="K15" s="1"/>
    </row>
    <row r="16" spans="1:11" ht="19.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1"/>
    </row>
    <row r="17" spans="1:11" ht="15.75" x14ac:dyDescent="0.25">
      <c r="A17" s="59" t="s">
        <v>210</v>
      </c>
      <c r="B17" s="59"/>
      <c r="C17" s="59"/>
      <c r="D17" s="59"/>
      <c r="E17" s="59"/>
      <c r="F17" s="59"/>
      <c r="G17" s="60"/>
      <c r="H17" s="60"/>
      <c r="I17" s="60"/>
      <c r="J17" s="2"/>
      <c r="K17" s="1"/>
    </row>
    <row r="18" spans="1:11" ht="15.75" x14ac:dyDescent="0.25">
      <c r="A18" s="59" t="s">
        <v>211</v>
      </c>
      <c r="B18" s="59"/>
      <c r="C18" s="59"/>
      <c r="D18" s="59"/>
      <c r="E18" s="59"/>
      <c r="F18" s="59"/>
      <c r="G18" s="60"/>
      <c r="H18" s="60"/>
      <c r="I18" s="60"/>
      <c r="J18" s="2"/>
      <c r="K18" s="1"/>
    </row>
    <row r="19" spans="1:11" ht="15.75" x14ac:dyDescent="0.25">
      <c r="A19" s="59" t="s">
        <v>212</v>
      </c>
      <c r="B19" s="59"/>
      <c r="C19" s="59"/>
      <c r="D19" s="59"/>
      <c r="E19" s="59"/>
      <c r="F19" s="59"/>
      <c r="G19" s="60"/>
      <c r="H19" s="60"/>
      <c r="I19" s="60"/>
      <c r="J19" s="2"/>
      <c r="K19" s="1"/>
    </row>
    <row r="20" spans="1:11" ht="15.75" x14ac:dyDescent="0.25">
      <c r="A20" s="2"/>
      <c r="B20" s="2"/>
      <c r="C20" s="2"/>
      <c r="D20" s="2"/>
      <c r="E20" s="2"/>
      <c r="F20" s="2"/>
      <c r="G20" s="24"/>
      <c r="H20" s="24"/>
      <c r="I20" s="24"/>
      <c r="J20" s="2"/>
      <c r="K20" s="1"/>
    </row>
    <row r="21" spans="1:11" ht="15.75" x14ac:dyDescent="0.25">
      <c r="A21" s="2" t="s">
        <v>213</v>
      </c>
      <c r="B21" s="2"/>
      <c r="C21" s="2"/>
      <c r="D21" s="2"/>
      <c r="E21" s="2"/>
      <c r="F21" s="2"/>
      <c r="G21" s="60"/>
      <c r="H21" s="60"/>
      <c r="I21" s="60"/>
      <c r="J21" s="2"/>
      <c r="K21" s="1"/>
    </row>
    <row r="22" spans="1:11" ht="15.75" x14ac:dyDescent="0.25">
      <c r="A22" s="2" t="s">
        <v>214</v>
      </c>
      <c r="B22" s="2"/>
      <c r="C22" s="2"/>
      <c r="D22" s="2"/>
      <c r="E22" s="2"/>
      <c r="F22" s="2"/>
      <c r="G22" s="60"/>
      <c r="H22" s="60"/>
      <c r="I22" s="60"/>
      <c r="J22" s="2"/>
      <c r="K22" s="1"/>
    </row>
    <row r="23" spans="1:11" ht="15.75" x14ac:dyDescent="0.25">
      <c r="A23" s="2" t="s">
        <v>215</v>
      </c>
      <c r="B23" s="2"/>
      <c r="C23" s="2"/>
      <c r="D23" s="2"/>
      <c r="E23" s="2"/>
      <c r="F23" s="2"/>
      <c r="G23" s="60"/>
      <c r="H23" s="60"/>
      <c r="I23" s="60"/>
      <c r="J23" s="2"/>
      <c r="K23" s="1"/>
    </row>
    <row r="24" spans="1:11" ht="15.75" x14ac:dyDescent="0.25">
      <c r="A24" s="2"/>
      <c r="B24" s="2"/>
      <c r="C24" s="2"/>
      <c r="D24" s="2"/>
      <c r="E24" s="2"/>
      <c r="F24" s="2"/>
      <c r="G24" s="24"/>
      <c r="H24" s="24"/>
      <c r="I24" s="24"/>
      <c r="J24" s="2"/>
      <c r="K24" s="1"/>
    </row>
    <row r="25" spans="1:11" ht="15.75" x14ac:dyDescent="0.25">
      <c r="A25" s="2" t="s">
        <v>216</v>
      </c>
      <c r="B25" s="2"/>
      <c r="C25" s="2"/>
      <c r="D25" s="2"/>
      <c r="E25" s="2"/>
      <c r="F25" s="2"/>
      <c r="G25" s="60"/>
      <c r="H25" s="60"/>
      <c r="I25" s="60"/>
      <c r="J25" s="2"/>
      <c r="K25" s="1"/>
    </row>
    <row r="26" spans="1:11" ht="15.75" x14ac:dyDescent="0.25">
      <c r="A26" s="2" t="s">
        <v>217</v>
      </c>
      <c r="B26" s="2"/>
      <c r="C26" s="2"/>
      <c r="D26" s="2"/>
      <c r="E26" s="2"/>
      <c r="F26" s="2"/>
      <c r="G26" s="60"/>
      <c r="H26" s="60"/>
      <c r="I26" s="60"/>
      <c r="J26" s="2"/>
      <c r="K26" s="1"/>
    </row>
    <row r="27" spans="1:11" ht="15.75" x14ac:dyDescent="0.25">
      <c r="A27" s="2" t="s">
        <v>218</v>
      </c>
      <c r="B27" s="2"/>
      <c r="C27" s="2"/>
      <c r="D27" s="2"/>
      <c r="E27" s="2"/>
      <c r="F27" s="2"/>
      <c r="G27" s="60"/>
      <c r="H27" s="60"/>
      <c r="I27" s="60"/>
      <c r="J27" s="2"/>
      <c r="K27" s="1"/>
    </row>
    <row r="28" spans="1:11" ht="15.75" x14ac:dyDescent="0.25">
      <c r="A28" s="2"/>
      <c r="B28" s="2"/>
      <c r="C28" s="2"/>
      <c r="D28" s="2"/>
      <c r="E28" s="2"/>
      <c r="F28" s="2"/>
      <c r="G28" s="24"/>
      <c r="H28" s="24"/>
      <c r="I28" s="24"/>
      <c r="J28" s="2"/>
      <c r="K28" s="1"/>
    </row>
    <row r="29" spans="1:11" ht="15.75" x14ac:dyDescent="0.25">
      <c r="A29" s="2" t="s">
        <v>219</v>
      </c>
      <c r="B29" s="2"/>
      <c r="C29" s="2"/>
      <c r="D29" s="2"/>
      <c r="E29" s="2"/>
      <c r="F29" s="2"/>
      <c r="G29" s="60"/>
      <c r="H29" s="60"/>
      <c r="I29" s="60"/>
      <c r="J29" s="2"/>
      <c r="K29" s="1"/>
    </row>
    <row r="30" spans="1:11" ht="15.75" x14ac:dyDescent="0.25">
      <c r="A30" s="2" t="s">
        <v>220</v>
      </c>
      <c r="B30" s="2"/>
      <c r="C30" s="2"/>
      <c r="D30" s="2"/>
      <c r="E30" s="2"/>
      <c r="F30" s="2"/>
      <c r="G30" s="60"/>
      <c r="H30" s="60"/>
      <c r="I30" s="60"/>
      <c r="J30" s="2"/>
      <c r="K30" s="1"/>
    </row>
    <row r="31" spans="1:11" ht="15.75" x14ac:dyDescent="0.25">
      <c r="A31" s="2" t="s">
        <v>221</v>
      </c>
      <c r="B31" s="2"/>
      <c r="C31" s="2"/>
      <c r="D31" s="2"/>
      <c r="E31" s="2"/>
      <c r="F31" s="2"/>
      <c r="G31" s="60"/>
      <c r="H31" s="60"/>
      <c r="I31" s="60"/>
      <c r="J31" s="2"/>
      <c r="K31" s="1"/>
    </row>
    <row r="32" spans="1:11" ht="15.75" x14ac:dyDescent="0.25">
      <c r="A32" s="2"/>
      <c r="B32" s="2"/>
      <c r="C32" s="2"/>
      <c r="D32" s="2"/>
      <c r="E32" s="2"/>
      <c r="F32" s="2"/>
      <c r="G32" s="24"/>
      <c r="H32" s="24"/>
      <c r="I32" s="24"/>
      <c r="J32" s="2"/>
      <c r="K32" s="1"/>
    </row>
    <row r="33" spans="1:11" ht="19.5" customHeight="1" x14ac:dyDescent="0.25">
      <c r="A33" s="2"/>
      <c r="B33" s="2"/>
      <c r="C33" s="2"/>
      <c r="D33" s="2"/>
      <c r="E33" s="2"/>
      <c r="F33" s="2"/>
      <c r="G33" s="24"/>
      <c r="H33" s="24"/>
      <c r="I33" s="24"/>
      <c r="J33" s="2"/>
      <c r="K33" s="2"/>
    </row>
    <row r="34" spans="1:11" ht="19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9.5" hidden="1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s="25" customFormat="1" ht="19.5" hidden="1" customHeight="1" x14ac:dyDescent="0.25">
      <c r="K36" s="26"/>
    </row>
    <row r="37" spans="1:11" ht="19.5" hidden="1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1"/>
    </row>
    <row r="38" spans="1:11" ht="15.75" hidden="1" x14ac:dyDescent="0.25">
      <c r="A38" s="1" t="s">
        <v>222</v>
      </c>
      <c r="B38" s="2"/>
      <c r="C38" s="2"/>
      <c r="D38" s="2"/>
      <c r="E38" s="2"/>
      <c r="F38" s="2"/>
      <c r="G38" s="2"/>
      <c r="H38" s="2"/>
      <c r="I38" s="2"/>
      <c r="J38" s="2"/>
      <c r="K38" s="1"/>
    </row>
    <row r="39" spans="1:11" ht="15.75" hidden="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1"/>
    </row>
    <row r="40" spans="1:11" ht="15.75" hidden="1" x14ac:dyDescent="0.25">
      <c r="A40" s="2"/>
      <c r="B40" s="2"/>
      <c r="C40" s="2"/>
      <c r="D40" s="61" t="s">
        <v>6</v>
      </c>
      <c r="E40" s="61"/>
      <c r="F40" s="61" t="s">
        <v>7</v>
      </c>
      <c r="G40" s="61"/>
      <c r="H40" s="2"/>
      <c r="I40" s="2"/>
      <c r="J40" s="2"/>
      <c r="K40" s="1"/>
    </row>
    <row r="41" spans="1:11" ht="15.75" hidden="1" x14ac:dyDescent="0.25">
      <c r="A41" s="2"/>
      <c r="B41" s="2"/>
      <c r="C41" s="2"/>
      <c r="D41" s="19" t="s">
        <v>8</v>
      </c>
      <c r="E41" s="19" t="s">
        <v>9</v>
      </c>
      <c r="F41" s="19" t="s">
        <v>8</v>
      </c>
      <c r="G41" s="19" t="s">
        <v>9</v>
      </c>
      <c r="H41" s="2"/>
      <c r="I41" s="2"/>
      <c r="J41" s="2"/>
      <c r="K41" s="1"/>
    </row>
    <row r="42" spans="1:11" ht="15.75" hidden="1" x14ac:dyDescent="0.25">
      <c r="A42" s="2"/>
      <c r="B42" s="27"/>
      <c r="C42" s="2"/>
      <c r="D42" s="28">
        <f t="shared" ref="D42:G43" si="0">D8</f>
        <v>0</v>
      </c>
      <c r="E42" s="28">
        <f t="shared" si="0"/>
        <v>0</v>
      </c>
      <c r="F42" s="28">
        <f t="shared" si="0"/>
        <v>0</v>
      </c>
      <c r="G42" s="28">
        <f t="shared" si="0"/>
        <v>0</v>
      </c>
      <c r="H42" s="2"/>
      <c r="I42" s="2"/>
      <c r="J42" s="2"/>
      <c r="K42" s="2"/>
    </row>
    <row r="43" spans="1:11" ht="15.75" hidden="1" x14ac:dyDescent="0.25">
      <c r="A43" s="2"/>
      <c r="B43" s="2"/>
      <c r="C43" s="29" t="s">
        <v>223</v>
      </c>
      <c r="D43" s="28">
        <f t="shared" si="0"/>
        <v>0</v>
      </c>
      <c r="E43" s="28">
        <f t="shared" si="0"/>
        <v>0</v>
      </c>
      <c r="F43" s="28">
        <f t="shared" si="0"/>
        <v>0</v>
      </c>
      <c r="G43" s="28">
        <f t="shared" si="0"/>
        <v>0</v>
      </c>
      <c r="H43" s="2"/>
      <c r="I43" s="2"/>
      <c r="J43" s="2"/>
      <c r="K43" s="2"/>
    </row>
    <row r="44" spans="1:11" ht="15.75" hidden="1" x14ac:dyDescent="0.25">
      <c r="A44" s="2"/>
      <c r="B44" s="2"/>
      <c r="C44" s="29" t="s">
        <v>224</v>
      </c>
      <c r="D44" s="28">
        <f>SUM(D42:D43)</f>
        <v>0</v>
      </c>
      <c r="E44" s="28">
        <f t="shared" ref="E44:G44" si="1">SUM(E42:E43)</f>
        <v>0</v>
      </c>
      <c r="F44" s="28">
        <f t="shared" si="1"/>
        <v>0</v>
      </c>
      <c r="G44" s="28">
        <f t="shared" si="1"/>
        <v>0</v>
      </c>
      <c r="H44" s="2"/>
      <c r="I44" s="2"/>
      <c r="J44" s="2"/>
      <c r="K44" s="2"/>
    </row>
    <row r="45" spans="1:11" ht="22.5" hidden="1" customHeight="1" x14ac:dyDescent="0.25">
      <c r="A45" s="2"/>
      <c r="B45" s="2"/>
      <c r="C45" s="29" t="s">
        <v>225</v>
      </c>
      <c r="D45" s="64">
        <f>D44+E44</f>
        <v>0</v>
      </c>
      <c r="E45" s="65"/>
      <c r="F45" s="64">
        <f>F44+G44</f>
        <v>0</v>
      </c>
      <c r="G45" s="65"/>
      <c r="H45" s="2"/>
      <c r="I45" s="2"/>
      <c r="J45" s="2"/>
      <c r="K45" s="2"/>
    </row>
    <row r="46" spans="1:11" ht="22.5" hidden="1" customHeight="1" x14ac:dyDescent="0.25">
      <c r="A46" s="2"/>
      <c r="B46" s="2"/>
      <c r="C46" s="29" t="s">
        <v>226</v>
      </c>
      <c r="D46" s="2"/>
      <c r="E46" s="64">
        <f>D45+F45</f>
        <v>0</v>
      </c>
      <c r="F46" s="65"/>
      <c r="G46" s="30" t="s">
        <v>227</v>
      </c>
      <c r="H46" s="31"/>
      <c r="I46" s="2"/>
      <c r="J46" s="2"/>
      <c r="K46" s="2"/>
    </row>
    <row r="47" spans="1:11" ht="22.5" hidden="1" customHeight="1" x14ac:dyDescent="0.25">
      <c r="A47" s="2"/>
      <c r="B47" s="2"/>
      <c r="C47" s="32" t="s">
        <v>228</v>
      </c>
      <c r="D47" s="2"/>
      <c r="E47" s="64">
        <f>D42+E42</f>
        <v>0</v>
      </c>
      <c r="F47" s="65"/>
      <c r="G47" s="2"/>
      <c r="H47" s="2"/>
      <c r="I47" s="2"/>
      <c r="J47" s="2"/>
      <c r="K47" s="2"/>
    </row>
    <row r="48" spans="1:11" ht="22.5" hidden="1" customHeight="1" x14ac:dyDescent="0.25">
      <c r="A48" s="2"/>
      <c r="B48" s="2"/>
      <c r="C48" s="32" t="s">
        <v>229</v>
      </c>
      <c r="D48" s="2"/>
      <c r="E48" s="64">
        <f>D43+E43+F43+G43</f>
        <v>0</v>
      </c>
      <c r="F48" s="65"/>
      <c r="G48" s="2"/>
      <c r="H48" s="2"/>
      <c r="I48" s="2"/>
      <c r="J48" s="2"/>
      <c r="K48" s="2"/>
    </row>
    <row r="49" spans="1:11" ht="9.75" hidden="1" customHeight="1" thickBot="1" x14ac:dyDescent="0.3">
      <c r="A49" s="2"/>
      <c r="B49" s="2"/>
      <c r="C49" s="32"/>
      <c r="D49" s="2"/>
      <c r="E49" s="33"/>
      <c r="F49" s="33"/>
      <c r="G49" s="2"/>
      <c r="H49" s="2"/>
      <c r="I49" s="2"/>
      <c r="J49" s="2"/>
      <c r="K49" s="2"/>
    </row>
    <row r="50" spans="1:11" ht="22.5" hidden="1" customHeight="1" thickTop="1" thickBot="1" x14ac:dyDescent="0.3">
      <c r="B50" s="34"/>
      <c r="C50" s="35" t="s">
        <v>230</v>
      </c>
      <c r="D50" s="34"/>
      <c r="E50" s="66">
        <f>E46+E47-E48</f>
        <v>0</v>
      </c>
      <c r="F50" s="67"/>
    </row>
    <row r="51" spans="1:11" ht="22.5" hidden="1" customHeight="1" thickTop="1" thickBot="1" x14ac:dyDescent="0.3">
      <c r="B51" s="34"/>
      <c r="C51" s="36" t="s">
        <v>231</v>
      </c>
      <c r="D51" s="34"/>
      <c r="E51" s="68">
        <f>E47*2</f>
        <v>0</v>
      </c>
      <c r="F51" s="69"/>
    </row>
    <row r="52" spans="1:11" ht="15.75" hidden="1" x14ac:dyDescent="0.25">
      <c r="B52" s="2"/>
      <c r="C52" s="2"/>
      <c r="D52" s="2"/>
      <c r="E52" s="2"/>
      <c r="F52" s="2"/>
    </row>
    <row r="53" spans="1:11" ht="15.75" x14ac:dyDescent="0.25">
      <c r="B53" s="2"/>
      <c r="C53" s="2"/>
      <c r="D53" s="2"/>
      <c r="E53" s="2"/>
      <c r="F53" s="2"/>
    </row>
  </sheetData>
  <mergeCells count="37">
    <mergeCell ref="E46:F46"/>
    <mergeCell ref="E47:F47"/>
    <mergeCell ref="E48:F48"/>
    <mergeCell ref="E50:F50"/>
    <mergeCell ref="E51:F51"/>
    <mergeCell ref="D45:E45"/>
    <mergeCell ref="F45:G45"/>
    <mergeCell ref="G21:I21"/>
    <mergeCell ref="G22:I22"/>
    <mergeCell ref="G23:I23"/>
    <mergeCell ref="G25:I25"/>
    <mergeCell ref="G26:I26"/>
    <mergeCell ref="G27:I27"/>
    <mergeCell ref="G29:I29"/>
    <mergeCell ref="G30:I30"/>
    <mergeCell ref="G31:I31"/>
    <mergeCell ref="D40:E40"/>
    <mergeCell ref="F40:G40"/>
    <mergeCell ref="A17:F17"/>
    <mergeCell ref="G17:I17"/>
    <mergeCell ref="A18:F18"/>
    <mergeCell ref="G18:I18"/>
    <mergeCell ref="A19:F19"/>
    <mergeCell ref="G19:I19"/>
    <mergeCell ref="A15:F15"/>
    <mergeCell ref="G15:I15"/>
    <mergeCell ref="B2:D2"/>
    <mergeCell ref="B3:D3"/>
    <mergeCell ref="D6:E6"/>
    <mergeCell ref="F6:G6"/>
    <mergeCell ref="B8:C8"/>
    <mergeCell ref="B9:C9"/>
    <mergeCell ref="B10:C10"/>
    <mergeCell ref="A13:F13"/>
    <mergeCell ref="G13:I13"/>
    <mergeCell ref="A14:F14"/>
    <mergeCell ref="G14:I14"/>
  </mergeCells>
  <pageMargins left="0.7" right="0.7" top="0.78740157499999996" bottom="0.78740157499999996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O36"/>
  <sheetViews>
    <sheetView topLeftCell="A7" workbookViewId="0">
      <selection activeCell="E34" sqref="E34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18"/>
      <c r="F3" s="2" t="s">
        <v>2</v>
      </c>
      <c r="G3" s="77"/>
      <c r="H3" s="77"/>
      <c r="J3" s="2" t="s">
        <v>24</v>
      </c>
      <c r="L3" s="18"/>
    </row>
    <row r="4" spans="1:12" x14ac:dyDescent="0.25">
      <c r="A4" s="2" t="s">
        <v>3</v>
      </c>
      <c r="D4" s="18"/>
      <c r="F4" s="4" t="s">
        <v>4</v>
      </c>
      <c r="G4" s="77"/>
      <c r="H4" s="77"/>
      <c r="J4" s="2" t="s">
        <v>25</v>
      </c>
      <c r="L4" s="18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I18:J18"/>
    <mergeCell ref="B21:D21"/>
    <mergeCell ref="B22:D22"/>
    <mergeCell ref="B28:D28"/>
    <mergeCell ref="B29:D29"/>
    <mergeCell ref="G3:H3"/>
    <mergeCell ref="G4:H4"/>
    <mergeCell ref="A7:D7"/>
    <mergeCell ref="E7:F7"/>
    <mergeCell ref="D14:F14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>
    <pageSetUpPr fitToPage="1"/>
  </sheetPr>
  <dimension ref="A1:O36"/>
  <sheetViews>
    <sheetView topLeftCell="A7" workbookViewId="0">
      <selection activeCell="E34" sqref="E34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18"/>
      <c r="F3" s="2" t="s">
        <v>2</v>
      </c>
      <c r="G3" s="77"/>
      <c r="H3" s="77"/>
      <c r="J3" s="2" t="s">
        <v>24</v>
      </c>
      <c r="L3" s="18"/>
    </row>
    <row r="4" spans="1:12" x14ac:dyDescent="0.25">
      <c r="A4" s="2" t="s">
        <v>3</v>
      </c>
      <c r="D4" s="18"/>
      <c r="F4" s="4" t="s">
        <v>4</v>
      </c>
      <c r="G4" s="77"/>
      <c r="H4" s="77"/>
      <c r="J4" s="2" t="s">
        <v>25</v>
      </c>
      <c r="L4" s="18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I18:J18"/>
    <mergeCell ref="B21:D21"/>
    <mergeCell ref="B22:D22"/>
    <mergeCell ref="B28:D28"/>
    <mergeCell ref="B29:D29"/>
    <mergeCell ref="G3:H3"/>
    <mergeCell ref="G4:H4"/>
    <mergeCell ref="A7:D7"/>
    <mergeCell ref="E7:F7"/>
    <mergeCell ref="D14:F14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pageSetUpPr fitToPage="1"/>
  </sheetPr>
  <dimension ref="A1:O36"/>
  <sheetViews>
    <sheetView topLeftCell="A7" workbookViewId="0">
      <selection activeCell="E34" sqref="E34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18"/>
      <c r="F3" s="2" t="s">
        <v>2</v>
      </c>
      <c r="G3" s="77"/>
      <c r="H3" s="77"/>
      <c r="J3" s="2" t="s">
        <v>24</v>
      </c>
      <c r="L3" s="18"/>
    </row>
    <row r="4" spans="1:12" x14ac:dyDescent="0.25">
      <c r="A4" s="2" t="s">
        <v>3</v>
      </c>
      <c r="D4" s="18"/>
      <c r="F4" s="4" t="s">
        <v>4</v>
      </c>
      <c r="G4" s="77"/>
      <c r="H4" s="77"/>
      <c r="J4" s="2" t="s">
        <v>25</v>
      </c>
      <c r="L4" s="18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I18:J18"/>
    <mergeCell ref="B21:D21"/>
    <mergeCell ref="B22:D22"/>
    <mergeCell ref="B28:D28"/>
    <mergeCell ref="B29:D29"/>
    <mergeCell ref="G3:H3"/>
    <mergeCell ref="G4:H4"/>
    <mergeCell ref="A7:D7"/>
    <mergeCell ref="E7:F7"/>
    <mergeCell ref="D14:F14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>
    <pageSetUpPr fitToPage="1"/>
  </sheetPr>
  <dimension ref="A1:O36"/>
  <sheetViews>
    <sheetView topLeftCell="A7" workbookViewId="0">
      <selection activeCell="E34" sqref="E34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18"/>
      <c r="F3" s="2" t="s">
        <v>2</v>
      </c>
      <c r="G3" s="77"/>
      <c r="H3" s="77"/>
      <c r="J3" s="2" t="s">
        <v>24</v>
      </c>
      <c r="L3" s="18"/>
    </row>
    <row r="4" spans="1:12" x14ac:dyDescent="0.25">
      <c r="A4" s="2" t="s">
        <v>3</v>
      </c>
      <c r="D4" s="18"/>
      <c r="F4" s="4" t="s">
        <v>4</v>
      </c>
      <c r="G4" s="77"/>
      <c r="H4" s="77"/>
      <c r="J4" s="2" t="s">
        <v>25</v>
      </c>
      <c r="L4" s="18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I18:J18"/>
    <mergeCell ref="B21:D21"/>
    <mergeCell ref="B22:D22"/>
    <mergeCell ref="B28:D28"/>
    <mergeCell ref="B29:D29"/>
    <mergeCell ref="G3:H3"/>
    <mergeCell ref="G4:H4"/>
    <mergeCell ref="A7:D7"/>
    <mergeCell ref="E7:F7"/>
    <mergeCell ref="D14:F14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8">
    <pageSetUpPr fitToPage="1"/>
  </sheetPr>
  <dimension ref="A1:O36"/>
  <sheetViews>
    <sheetView topLeftCell="A7" workbookViewId="0">
      <selection activeCell="E34" sqref="E34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18"/>
      <c r="F3" s="2" t="s">
        <v>2</v>
      </c>
      <c r="G3" s="77"/>
      <c r="H3" s="77"/>
      <c r="J3" s="2" t="s">
        <v>24</v>
      </c>
      <c r="L3" s="18"/>
    </row>
    <row r="4" spans="1:12" x14ac:dyDescent="0.25">
      <c r="A4" s="2" t="s">
        <v>3</v>
      </c>
      <c r="D4" s="18"/>
      <c r="F4" s="4" t="s">
        <v>4</v>
      </c>
      <c r="G4" s="77"/>
      <c r="H4" s="77"/>
      <c r="J4" s="2" t="s">
        <v>25</v>
      </c>
      <c r="L4" s="18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I18:J18"/>
    <mergeCell ref="B21:D21"/>
    <mergeCell ref="B22:D22"/>
    <mergeCell ref="B28:D28"/>
    <mergeCell ref="B29:D29"/>
    <mergeCell ref="G3:H3"/>
    <mergeCell ref="G4:H4"/>
    <mergeCell ref="A7:D7"/>
    <mergeCell ref="E7:F7"/>
    <mergeCell ref="D14:F14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>
    <pageSetUpPr fitToPage="1"/>
  </sheetPr>
  <dimension ref="A1:O36"/>
  <sheetViews>
    <sheetView topLeftCell="A7" workbookViewId="0">
      <selection activeCell="K38" sqref="K38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18"/>
      <c r="F3" s="2" t="s">
        <v>2</v>
      </c>
      <c r="G3" s="77"/>
      <c r="H3" s="77"/>
      <c r="J3" s="2" t="s">
        <v>24</v>
      </c>
      <c r="L3" s="18"/>
    </row>
    <row r="4" spans="1:12" x14ac:dyDescent="0.25">
      <c r="A4" s="2" t="s">
        <v>3</v>
      </c>
      <c r="D4" s="18"/>
      <c r="F4" s="4" t="s">
        <v>4</v>
      </c>
      <c r="G4" s="77"/>
      <c r="H4" s="77"/>
      <c r="J4" s="2" t="s">
        <v>25</v>
      </c>
      <c r="L4" s="18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I18:J18"/>
    <mergeCell ref="B21:D21"/>
    <mergeCell ref="B22:D22"/>
    <mergeCell ref="B28:D28"/>
    <mergeCell ref="B29:D29"/>
    <mergeCell ref="G3:H3"/>
    <mergeCell ref="G4:H4"/>
    <mergeCell ref="A7:D7"/>
    <mergeCell ref="E7:F7"/>
    <mergeCell ref="D14:F14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O36"/>
  <sheetViews>
    <sheetView topLeftCell="A7" workbookViewId="0">
      <selection activeCell="K38" sqref="K38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49"/>
      <c r="F3" s="2" t="s">
        <v>2</v>
      </c>
      <c r="G3" s="77"/>
      <c r="H3" s="77"/>
      <c r="J3" s="2" t="s">
        <v>24</v>
      </c>
      <c r="L3" s="49"/>
    </row>
    <row r="4" spans="1:12" x14ac:dyDescent="0.25">
      <c r="A4" s="2" t="s">
        <v>3</v>
      </c>
      <c r="D4" s="49"/>
      <c r="F4" s="4" t="s">
        <v>4</v>
      </c>
      <c r="G4" s="77"/>
      <c r="H4" s="77"/>
      <c r="J4" s="2" t="s">
        <v>25</v>
      </c>
      <c r="L4" s="49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G3:H3"/>
    <mergeCell ref="G4:H4"/>
    <mergeCell ref="A7:D7"/>
    <mergeCell ref="E7:F7"/>
    <mergeCell ref="D14:F14"/>
    <mergeCell ref="I18:J18"/>
    <mergeCell ref="B21:D21"/>
    <mergeCell ref="B22:D22"/>
    <mergeCell ref="B28:D28"/>
    <mergeCell ref="B29:D29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O36"/>
  <sheetViews>
    <sheetView topLeftCell="A7" workbookViewId="0">
      <selection activeCell="K38" sqref="K38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49"/>
      <c r="F3" s="2" t="s">
        <v>2</v>
      </c>
      <c r="G3" s="77"/>
      <c r="H3" s="77"/>
      <c r="J3" s="2" t="s">
        <v>24</v>
      </c>
      <c r="L3" s="49"/>
    </row>
    <row r="4" spans="1:12" x14ac:dyDescent="0.25">
      <c r="A4" s="2" t="s">
        <v>3</v>
      </c>
      <c r="D4" s="49"/>
      <c r="F4" s="4" t="s">
        <v>4</v>
      </c>
      <c r="G4" s="77"/>
      <c r="H4" s="77"/>
      <c r="J4" s="2" t="s">
        <v>25</v>
      </c>
      <c r="L4" s="49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G3:H3"/>
    <mergeCell ref="G4:H4"/>
    <mergeCell ref="A7:D7"/>
    <mergeCell ref="E7:F7"/>
    <mergeCell ref="D14:F14"/>
    <mergeCell ref="I18:J18"/>
    <mergeCell ref="B21:D21"/>
    <mergeCell ref="B22:D22"/>
    <mergeCell ref="B28:D28"/>
    <mergeCell ref="B29:D29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O36"/>
  <sheetViews>
    <sheetView topLeftCell="A7" workbookViewId="0">
      <selection activeCell="K38" sqref="K38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49"/>
      <c r="F3" s="2" t="s">
        <v>2</v>
      </c>
      <c r="G3" s="77"/>
      <c r="H3" s="77"/>
      <c r="J3" s="2" t="s">
        <v>24</v>
      </c>
      <c r="L3" s="49"/>
    </row>
    <row r="4" spans="1:12" x14ac:dyDescent="0.25">
      <c r="A4" s="2" t="s">
        <v>3</v>
      </c>
      <c r="D4" s="49"/>
      <c r="F4" s="4" t="s">
        <v>4</v>
      </c>
      <c r="G4" s="77"/>
      <c r="H4" s="77"/>
      <c r="J4" s="2" t="s">
        <v>25</v>
      </c>
      <c r="L4" s="49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G3:H3"/>
    <mergeCell ref="G4:H4"/>
    <mergeCell ref="A7:D7"/>
    <mergeCell ref="E7:F7"/>
    <mergeCell ref="D14:F14"/>
    <mergeCell ref="I18:J18"/>
    <mergeCell ref="B21:D21"/>
    <mergeCell ref="B22:D22"/>
    <mergeCell ref="B28:D28"/>
    <mergeCell ref="B29:D29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O36"/>
  <sheetViews>
    <sheetView topLeftCell="A7" workbookViewId="0">
      <selection activeCell="K38" sqref="K38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49"/>
      <c r="F3" s="2" t="s">
        <v>2</v>
      </c>
      <c r="G3" s="77"/>
      <c r="H3" s="77"/>
      <c r="J3" s="2" t="s">
        <v>24</v>
      </c>
      <c r="L3" s="49"/>
    </row>
    <row r="4" spans="1:12" x14ac:dyDescent="0.25">
      <c r="A4" s="2" t="s">
        <v>3</v>
      </c>
      <c r="D4" s="49"/>
      <c r="F4" s="4" t="s">
        <v>4</v>
      </c>
      <c r="G4" s="77"/>
      <c r="H4" s="77"/>
      <c r="J4" s="2" t="s">
        <v>25</v>
      </c>
      <c r="L4" s="49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G3:H3"/>
    <mergeCell ref="G4:H4"/>
    <mergeCell ref="A7:D7"/>
    <mergeCell ref="E7:F7"/>
    <mergeCell ref="D14:F14"/>
    <mergeCell ref="I18:J18"/>
    <mergeCell ref="B21:D21"/>
    <mergeCell ref="B22:D22"/>
    <mergeCell ref="B28:D28"/>
    <mergeCell ref="B29:D29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2:L21"/>
  <sheetViews>
    <sheetView workbookViewId="0">
      <selection activeCell="B20" sqref="B20"/>
    </sheetView>
  </sheetViews>
  <sheetFormatPr baseColWidth="10" defaultRowHeight="15.75" x14ac:dyDescent="0.25"/>
  <cols>
    <col min="1" max="1" width="5.5703125" style="2" customWidth="1"/>
    <col min="2" max="2" width="19.42578125" style="2" customWidth="1"/>
    <col min="3" max="3" width="24.42578125" style="2" customWidth="1"/>
    <col min="4" max="5" width="15" style="2" customWidth="1"/>
    <col min="6" max="7" width="11.42578125" style="2"/>
    <col min="8" max="8" width="37.85546875" style="2" customWidth="1"/>
    <col min="9" max="9" width="11.42578125" style="2"/>
    <col min="10" max="10" width="0" style="2" hidden="1" customWidth="1"/>
    <col min="11" max="12" width="16.28515625" style="2" hidden="1" customWidth="1"/>
    <col min="13" max="16384" width="11.42578125" style="2"/>
  </cols>
  <sheetData>
    <row r="2" spans="1:12" x14ac:dyDescent="0.25">
      <c r="A2" s="1" t="s">
        <v>232</v>
      </c>
      <c r="C2" s="1"/>
    </row>
    <row r="3" spans="1:12" x14ac:dyDescent="0.25">
      <c r="A3" s="70"/>
      <c r="B3" s="70"/>
      <c r="C3" s="70"/>
    </row>
    <row r="4" spans="1:12" x14ac:dyDescent="0.25">
      <c r="A4" s="2" t="s">
        <v>1</v>
      </c>
      <c r="C4" s="71"/>
      <c r="D4" s="71"/>
      <c r="F4" s="2" t="s">
        <v>24</v>
      </c>
      <c r="H4" s="17"/>
    </row>
    <row r="5" spans="1:12" x14ac:dyDescent="0.25">
      <c r="A5" s="2" t="s">
        <v>3</v>
      </c>
      <c r="C5" s="71"/>
      <c r="D5" s="71"/>
      <c r="F5" s="2" t="s">
        <v>25</v>
      </c>
      <c r="H5" s="17"/>
    </row>
    <row r="6" spans="1:12" x14ac:dyDescent="0.25">
      <c r="A6" s="2" t="s">
        <v>2</v>
      </c>
      <c r="C6" s="71"/>
      <c r="D6" s="71"/>
      <c r="F6" s="4"/>
    </row>
    <row r="9" spans="1:12" ht="15.75" customHeight="1" x14ac:dyDescent="0.25">
      <c r="B9" s="70"/>
      <c r="C9" s="72"/>
      <c r="D9" s="73" t="s">
        <v>233</v>
      </c>
      <c r="E9" s="73"/>
    </row>
    <row r="10" spans="1:12" ht="30" customHeight="1" x14ac:dyDescent="0.25">
      <c r="D10" s="37" t="s">
        <v>234</v>
      </c>
      <c r="E10" s="38" t="s">
        <v>193</v>
      </c>
      <c r="K10" s="37" t="s">
        <v>234</v>
      </c>
      <c r="L10" s="38" t="s">
        <v>193</v>
      </c>
    </row>
    <row r="11" spans="1:12" ht="47.25" x14ac:dyDescent="0.25">
      <c r="A11" s="39"/>
      <c r="B11" s="40" t="s">
        <v>235</v>
      </c>
      <c r="D11" s="41" t="s">
        <v>236</v>
      </c>
      <c r="E11" s="41" t="s">
        <v>237</v>
      </c>
      <c r="K11" s="41" t="s">
        <v>238</v>
      </c>
      <c r="L11" s="41" t="s">
        <v>239</v>
      </c>
    </row>
    <row r="12" spans="1:12" ht="33" customHeight="1" x14ac:dyDescent="0.25">
      <c r="A12" s="42"/>
      <c r="B12" s="74" t="s">
        <v>240</v>
      </c>
      <c r="C12" s="74"/>
      <c r="D12" s="43"/>
      <c r="E12" s="43"/>
      <c r="K12" s="44">
        <f>D12*2*3*1</f>
        <v>0</v>
      </c>
      <c r="L12" s="44">
        <f>E12*3*1</f>
        <v>0</v>
      </c>
    </row>
    <row r="13" spans="1:12" ht="33" customHeight="1" x14ac:dyDescent="0.25">
      <c r="A13" s="42"/>
      <c r="B13" s="74" t="s">
        <v>241</v>
      </c>
      <c r="C13" s="74"/>
      <c r="D13" s="43"/>
      <c r="E13" s="43"/>
      <c r="K13" s="44">
        <f>D13*2*3*2</f>
        <v>0</v>
      </c>
      <c r="L13" s="44">
        <f>E13*2*3</f>
        <v>0</v>
      </c>
    </row>
    <row r="14" spans="1:12" ht="33" customHeight="1" x14ac:dyDescent="0.25">
      <c r="A14" s="42"/>
      <c r="B14" s="75" t="s">
        <v>242</v>
      </c>
      <c r="C14" s="76"/>
      <c r="D14" s="43"/>
      <c r="E14" s="43"/>
      <c r="K14" s="44">
        <f>D14*2*3*3</f>
        <v>0</v>
      </c>
      <c r="L14" s="44">
        <f>E14*3*3</f>
        <v>0</v>
      </c>
    </row>
    <row r="15" spans="1:12" ht="33" customHeight="1" x14ac:dyDescent="0.25">
      <c r="A15" s="42"/>
      <c r="B15" s="75" t="s">
        <v>243</v>
      </c>
      <c r="C15" s="74"/>
      <c r="D15" s="43"/>
      <c r="E15" s="43"/>
      <c r="K15" s="44">
        <f>D15*2*4*3</f>
        <v>0</v>
      </c>
      <c r="L15" s="44">
        <f>E15*4*3</f>
        <v>0</v>
      </c>
    </row>
    <row r="16" spans="1:12" ht="33" customHeight="1" x14ac:dyDescent="0.25">
      <c r="A16" s="42"/>
      <c r="B16" s="74" t="s">
        <v>244</v>
      </c>
      <c r="C16" s="74"/>
      <c r="D16" s="43"/>
      <c r="E16" s="43"/>
      <c r="K16" s="44">
        <f>D16*2*5*3</f>
        <v>0</v>
      </c>
      <c r="L16" s="44">
        <f>E16*5*3</f>
        <v>0</v>
      </c>
    </row>
    <row r="17" spans="1:12" ht="33" customHeight="1" x14ac:dyDescent="0.25">
      <c r="A17" s="42"/>
      <c r="B17" s="74" t="s">
        <v>245</v>
      </c>
      <c r="C17" s="74"/>
      <c r="D17" s="43"/>
      <c r="E17" s="43"/>
      <c r="K17" s="44">
        <f>D17*2*6*3</f>
        <v>0</v>
      </c>
      <c r="L17" s="44">
        <f>E17*6*3</f>
        <v>0</v>
      </c>
    </row>
    <row r="18" spans="1:12" ht="33" customHeight="1" x14ac:dyDescent="0.25">
      <c r="A18" s="42"/>
      <c r="B18" s="74" t="s">
        <v>246</v>
      </c>
      <c r="C18" s="74"/>
      <c r="D18" s="43"/>
      <c r="E18" s="43"/>
      <c r="K18" s="44">
        <f>D18*2*7*3</f>
        <v>0</v>
      </c>
      <c r="L18" s="44">
        <f>E18*7*3</f>
        <v>0</v>
      </c>
    </row>
    <row r="19" spans="1:12" ht="33" customHeight="1" x14ac:dyDescent="0.25">
      <c r="A19" s="42"/>
      <c r="B19" s="75" t="s">
        <v>247</v>
      </c>
      <c r="C19" s="74"/>
      <c r="D19" s="43"/>
      <c r="E19" s="43"/>
      <c r="K19" s="44">
        <f>D19*2*3*1</f>
        <v>0</v>
      </c>
      <c r="L19" s="44">
        <f>E19*3*1</f>
        <v>0</v>
      </c>
    </row>
    <row r="20" spans="1:12" ht="19.5" customHeight="1" x14ac:dyDescent="0.25">
      <c r="K20" s="45"/>
    </row>
    <row r="21" spans="1:12" ht="33" customHeight="1" x14ac:dyDescent="0.25">
      <c r="C21" s="46"/>
      <c r="D21" s="46"/>
      <c r="J21" s="47" t="s">
        <v>248</v>
      </c>
      <c r="K21" s="48">
        <f>SUM(K12:K20)</f>
        <v>0</v>
      </c>
      <c r="L21" s="48">
        <f>SUM(L12:L20)</f>
        <v>0</v>
      </c>
    </row>
  </sheetData>
  <mergeCells count="14">
    <mergeCell ref="B18:C18"/>
    <mergeCell ref="B19:C19"/>
    <mergeCell ref="B12:C12"/>
    <mergeCell ref="B13:C13"/>
    <mergeCell ref="B14:C14"/>
    <mergeCell ref="B15:C15"/>
    <mergeCell ref="B16:C16"/>
    <mergeCell ref="B17:C17"/>
    <mergeCell ref="A3:C3"/>
    <mergeCell ref="C4:D4"/>
    <mergeCell ref="C5:D5"/>
    <mergeCell ref="C6:D6"/>
    <mergeCell ref="B9:C9"/>
    <mergeCell ref="D9:E9"/>
  </mergeCells>
  <pageMargins left="0.7" right="0.7" top="0.78740157499999996" bottom="0.78740157499999996" header="0.3" footer="0.3"/>
  <pageSetup paperSize="9" scale="9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O36"/>
  <sheetViews>
    <sheetView topLeftCell="A7" workbookViewId="0">
      <selection activeCell="K38" sqref="K38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49"/>
      <c r="F3" s="2" t="s">
        <v>2</v>
      </c>
      <c r="G3" s="77"/>
      <c r="H3" s="77"/>
      <c r="J3" s="2" t="s">
        <v>24</v>
      </c>
      <c r="L3" s="49"/>
    </row>
    <row r="4" spans="1:12" x14ac:dyDescent="0.25">
      <c r="A4" s="2" t="s">
        <v>3</v>
      </c>
      <c r="D4" s="49"/>
      <c r="F4" s="4" t="s">
        <v>4</v>
      </c>
      <c r="G4" s="77"/>
      <c r="H4" s="77"/>
      <c r="J4" s="2" t="s">
        <v>25</v>
      </c>
      <c r="L4" s="49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G3:H3"/>
    <mergeCell ref="G4:H4"/>
    <mergeCell ref="A7:D7"/>
    <mergeCell ref="E7:F7"/>
    <mergeCell ref="D14:F14"/>
    <mergeCell ref="I18:J18"/>
    <mergeCell ref="B21:D21"/>
    <mergeCell ref="B22:D22"/>
    <mergeCell ref="B28:D28"/>
    <mergeCell ref="B29:D29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">
    <pageSetUpPr fitToPage="1"/>
  </sheetPr>
  <dimension ref="A1:O36"/>
  <sheetViews>
    <sheetView topLeftCell="A7" workbookViewId="0">
      <selection activeCell="G38" sqref="G38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49"/>
      <c r="F3" s="2" t="s">
        <v>2</v>
      </c>
      <c r="G3" s="77"/>
      <c r="H3" s="77"/>
      <c r="J3" s="2" t="s">
        <v>24</v>
      </c>
      <c r="L3" s="49"/>
    </row>
    <row r="4" spans="1:12" x14ac:dyDescent="0.25">
      <c r="A4" s="2" t="s">
        <v>3</v>
      </c>
      <c r="D4" s="49"/>
      <c r="F4" s="4" t="s">
        <v>4</v>
      </c>
      <c r="G4" s="77"/>
      <c r="H4" s="77"/>
      <c r="J4" s="2" t="s">
        <v>25</v>
      </c>
      <c r="L4" s="49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G3:H3"/>
    <mergeCell ref="G4:H4"/>
    <mergeCell ref="A7:D7"/>
    <mergeCell ref="E7:F7"/>
    <mergeCell ref="D14:F14"/>
    <mergeCell ref="I18:J18"/>
    <mergeCell ref="B21:D21"/>
    <mergeCell ref="B22:D22"/>
    <mergeCell ref="B28:D28"/>
    <mergeCell ref="B29:D29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2">
    <pageSetUpPr fitToPage="1"/>
  </sheetPr>
  <dimension ref="A1:O36"/>
  <sheetViews>
    <sheetView topLeftCell="A7" workbookViewId="0">
      <selection activeCell="K38" sqref="K38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49"/>
      <c r="F3" s="2" t="s">
        <v>2</v>
      </c>
      <c r="G3" s="77"/>
      <c r="H3" s="77"/>
      <c r="J3" s="2" t="s">
        <v>24</v>
      </c>
      <c r="L3" s="49"/>
    </row>
    <row r="4" spans="1:12" x14ac:dyDescent="0.25">
      <c r="A4" s="2" t="s">
        <v>3</v>
      </c>
      <c r="D4" s="49"/>
      <c r="F4" s="4" t="s">
        <v>4</v>
      </c>
      <c r="G4" s="77"/>
      <c r="H4" s="77"/>
      <c r="J4" s="2" t="s">
        <v>25</v>
      </c>
      <c r="L4" s="49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G3:H3"/>
    <mergeCell ref="G4:H4"/>
    <mergeCell ref="A7:D7"/>
    <mergeCell ref="E7:F7"/>
    <mergeCell ref="D14:F14"/>
    <mergeCell ref="I18:J18"/>
    <mergeCell ref="B21:D21"/>
    <mergeCell ref="B22:D22"/>
    <mergeCell ref="B28:D28"/>
    <mergeCell ref="B29:D29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3">
    <pageSetUpPr fitToPage="1"/>
  </sheetPr>
  <dimension ref="A1:O36"/>
  <sheetViews>
    <sheetView topLeftCell="A2" workbookViewId="0">
      <selection activeCell="B34" sqref="B34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49"/>
      <c r="F3" s="2" t="s">
        <v>2</v>
      </c>
      <c r="G3" s="77"/>
      <c r="H3" s="77"/>
      <c r="J3" s="2" t="s">
        <v>24</v>
      </c>
      <c r="L3" s="49"/>
    </row>
    <row r="4" spans="1:12" x14ac:dyDescent="0.25">
      <c r="A4" s="2" t="s">
        <v>3</v>
      </c>
      <c r="D4" s="49"/>
      <c r="F4" s="4" t="s">
        <v>4</v>
      </c>
      <c r="G4" s="77"/>
      <c r="H4" s="77"/>
      <c r="J4" s="2" t="s">
        <v>25</v>
      </c>
      <c r="L4" s="49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G3:H3"/>
    <mergeCell ref="G4:H4"/>
    <mergeCell ref="A7:D7"/>
    <mergeCell ref="E7:F7"/>
    <mergeCell ref="D14:F14"/>
    <mergeCell ref="I18:J18"/>
    <mergeCell ref="B21:D21"/>
    <mergeCell ref="B22:D22"/>
    <mergeCell ref="B28:D28"/>
    <mergeCell ref="B29:D29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4">
    <pageSetUpPr fitToPage="1"/>
  </sheetPr>
  <dimension ref="A1:O36"/>
  <sheetViews>
    <sheetView topLeftCell="A7" workbookViewId="0">
      <selection activeCell="K38" sqref="K38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49"/>
      <c r="F3" s="2" t="s">
        <v>2</v>
      </c>
      <c r="G3" s="77"/>
      <c r="H3" s="77"/>
      <c r="J3" s="2" t="s">
        <v>24</v>
      </c>
      <c r="L3" s="49"/>
    </row>
    <row r="4" spans="1:12" x14ac:dyDescent="0.25">
      <c r="A4" s="2" t="s">
        <v>3</v>
      </c>
      <c r="D4" s="49"/>
      <c r="F4" s="4" t="s">
        <v>4</v>
      </c>
      <c r="G4" s="77"/>
      <c r="H4" s="77"/>
      <c r="J4" s="2" t="s">
        <v>25</v>
      </c>
      <c r="L4" s="49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G3:H3"/>
    <mergeCell ref="G4:H4"/>
    <mergeCell ref="A7:D7"/>
    <mergeCell ref="E7:F7"/>
    <mergeCell ref="D14:F14"/>
    <mergeCell ref="I18:J18"/>
    <mergeCell ref="B21:D21"/>
    <mergeCell ref="B22:D22"/>
    <mergeCell ref="B28:D28"/>
    <mergeCell ref="B29:D29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5">
    <pageSetUpPr fitToPage="1"/>
  </sheetPr>
  <dimension ref="A1:O36"/>
  <sheetViews>
    <sheetView workbookViewId="0">
      <selection activeCell="L36" sqref="L36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49"/>
      <c r="F3" s="2" t="s">
        <v>2</v>
      </c>
      <c r="G3" s="77"/>
      <c r="H3" s="77"/>
      <c r="J3" s="2" t="s">
        <v>24</v>
      </c>
      <c r="L3" s="49"/>
    </row>
    <row r="4" spans="1:12" x14ac:dyDescent="0.25">
      <c r="A4" s="2" t="s">
        <v>3</v>
      </c>
      <c r="D4" s="49"/>
      <c r="F4" s="4" t="s">
        <v>4</v>
      </c>
      <c r="G4" s="77"/>
      <c r="H4" s="77"/>
      <c r="J4" s="2" t="s">
        <v>25</v>
      </c>
      <c r="L4" s="49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G3:H3"/>
    <mergeCell ref="G4:H4"/>
    <mergeCell ref="A7:D7"/>
    <mergeCell ref="E7:F7"/>
    <mergeCell ref="D14:F14"/>
    <mergeCell ref="I18:J18"/>
    <mergeCell ref="B21:D21"/>
    <mergeCell ref="B22:D22"/>
    <mergeCell ref="B28:D28"/>
    <mergeCell ref="B29:D29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22"/>
  <sheetViews>
    <sheetView workbookViewId="0">
      <selection activeCell="D12" sqref="D12:H12"/>
    </sheetView>
  </sheetViews>
  <sheetFormatPr baseColWidth="10" defaultRowHeight="15.75" x14ac:dyDescent="0.25"/>
  <cols>
    <col min="1" max="1" width="5.5703125" style="2" customWidth="1"/>
    <col min="2" max="2" width="19.42578125" style="2" customWidth="1"/>
    <col min="3" max="3" width="24.42578125" style="2" customWidth="1"/>
    <col min="4" max="5" width="15" style="2" customWidth="1"/>
    <col min="6" max="6" width="18.7109375" style="2" customWidth="1"/>
    <col min="7" max="7" width="11.42578125" style="2" hidden="1" customWidth="1"/>
    <col min="8" max="8" width="14.7109375" style="2" customWidth="1"/>
    <col min="9" max="9" width="11.42578125" style="2" customWidth="1"/>
    <col min="10" max="10" width="16.28515625" style="2" hidden="1" customWidth="1"/>
    <col min="11" max="11" width="11.42578125" style="2" hidden="1" customWidth="1"/>
    <col min="12" max="12" width="0" style="2" hidden="1" customWidth="1"/>
    <col min="13" max="16384" width="11.42578125" style="2"/>
  </cols>
  <sheetData>
    <row r="1" spans="1:11" x14ac:dyDescent="0.25">
      <c r="A1" s="1" t="s">
        <v>249</v>
      </c>
      <c r="C1" s="1"/>
    </row>
    <row r="2" spans="1:11" x14ac:dyDescent="0.25">
      <c r="A2" s="70"/>
      <c r="B2" s="70"/>
      <c r="C2" s="70"/>
    </row>
    <row r="3" spans="1:11" x14ac:dyDescent="0.25">
      <c r="A3" s="2" t="s">
        <v>1</v>
      </c>
      <c r="C3" s="71"/>
      <c r="D3" s="71"/>
    </row>
    <row r="4" spans="1:11" x14ac:dyDescent="0.25">
      <c r="A4" s="2" t="s">
        <v>3</v>
      </c>
      <c r="C4" s="71"/>
      <c r="D4" s="71"/>
    </row>
    <row r="5" spans="1:11" x14ac:dyDescent="0.25">
      <c r="A5" s="2" t="s">
        <v>2</v>
      </c>
      <c r="C5" s="71"/>
      <c r="D5" s="71"/>
    </row>
    <row r="6" spans="1:11" x14ac:dyDescent="0.25">
      <c r="A6" s="2" t="s">
        <v>24</v>
      </c>
      <c r="C6" s="51"/>
      <c r="D6" s="51"/>
    </row>
    <row r="7" spans="1:11" x14ac:dyDescent="0.25">
      <c r="A7" s="2" t="s">
        <v>25</v>
      </c>
      <c r="C7" s="53"/>
      <c r="D7" s="51"/>
    </row>
    <row r="9" spans="1:11" ht="4.5" customHeight="1" x14ac:dyDescent="0.25"/>
    <row r="10" spans="1:11" ht="15.75" customHeight="1" x14ac:dyDescent="0.25">
      <c r="B10" s="70"/>
      <c r="C10" s="70"/>
      <c r="D10" s="85" t="s">
        <v>250</v>
      </c>
      <c r="E10" s="85"/>
      <c r="F10" s="85"/>
    </row>
    <row r="11" spans="1:11" ht="33.75" customHeight="1" x14ac:dyDescent="0.25">
      <c r="A11" s="54"/>
      <c r="C11" s="55" t="s">
        <v>253</v>
      </c>
      <c r="D11" s="43"/>
      <c r="E11" s="43"/>
      <c r="F11" s="43"/>
      <c r="G11" s="43"/>
      <c r="H11" s="43"/>
      <c r="K11" s="41" t="s">
        <v>238</v>
      </c>
    </row>
    <row r="12" spans="1:11" ht="33.75" customHeight="1" x14ac:dyDescent="0.25">
      <c r="A12" s="54"/>
      <c r="C12" s="55" t="s">
        <v>251</v>
      </c>
      <c r="D12" s="43"/>
      <c r="E12" s="43"/>
      <c r="F12" s="43"/>
      <c r="G12" s="43"/>
      <c r="H12" s="43"/>
      <c r="K12" s="44"/>
    </row>
    <row r="13" spans="1:11" ht="33" customHeight="1" x14ac:dyDescent="0.25">
      <c r="A13" s="56"/>
      <c r="B13" s="86" t="s">
        <v>235</v>
      </c>
      <c r="C13" s="87"/>
      <c r="D13" s="55"/>
      <c r="E13" s="55"/>
      <c r="F13" s="57"/>
      <c r="G13" s="57"/>
      <c r="H13" s="57"/>
      <c r="K13" s="44"/>
    </row>
    <row r="14" spans="1:11" ht="33" customHeight="1" x14ac:dyDescent="0.25">
      <c r="A14" s="56"/>
      <c r="B14" s="74" t="s">
        <v>240</v>
      </c>
      <c r="C14" s="74"/>
      <c r="D14" s="43"/>
      <c r="E14" s="43"/>
      <c r="F14" s="43"/>
      <c r="G14" s="43"/>
      <c r="H14" s="43"/>
      <c r="K14" s="44">
        <f>2*(D14*D12+E14*E12+F14*F12+H14*H12)</f>
        <v>0</v>
      </c>
    </row>
    <row r="15" spans="1:11" ht="33" customHeight="1" x14ac:dyDescent="0.25">
      <c r="A15" s="56"/>
      <c r="B15" s="74" t="s">
        <v>241</v>
      </c>
      <c r="C15" s="74"/>
      <c r="D15" s="43"/>
      <c r="E15" s="43"/>
      <c r="F15" s="43"/>
      <c r="G15" s="43"/>
      <c r="H15" s="43"/>
      <c r="K15" s="44">
        <f>2*2*(D15*D12+E15*E12+F15*F12+H15*H12)</f>
        <v>0</v>
      </c>
    </row>
    <row r="16" spans="1:11" ht="33" customHeight="1" x14ac:dyDescent="0.25">
      <c r="A16" s="56"/>
      <c r="B16" s="75" t="s">
        <v>242</v>
      </c>
      <c r="C16" s="76"/>
      <c r="D16" s="43"/>
      <c r="E16" s="43"/>
      <c r="F16" s="43"/>
      <c r="G16" s="43"/>
      <c r="H16" s="43"/>
      <c r="K16" s="44">
        <f>2*3*(D16*D12+E16*E12+F16*F12+H16*H12)</f>
        <v>0</v>
      </c>
    </row>
    <row r="17" spans="1:11" ht="33" customHeight="1" x14ac:dyDescent="0.25">
      <c r="A17" s="56"/>
      <c r="B17" s="75" t="s">
        <v>243</v>
      </c>
      <c r="C17" s="74"/>
      <c r="D17" s="43"/>
      <c r="E17" s="43"/>
      <c r="F17" s="43"/>
      <c r="G17" s="43"/>
      <c r="H17" s="43"/>
      <c r="K17" s="44">
        <f>2*4*(D17*D12+E17*E12+F17*F12+H17*H12)</f>
        <v>0</v>
      </c>
    </row>
    <row r="18" spans="1:11" ht="33" customHeight="1" x14ac:dyDescent="0.25">
      <c r="A18" s="56"/>
      <c r="B18" s="74" t="s">
        <v>244</v>
      </c>
      <c r="C18" s="74"/>
      <c r="D18" s="43"/>
      <c r="E18" s="43"/>
      <c r="F18" s="43"/>
      <c r="G18" s="43"/>
      <c r="H18" s="43"/>
      <c r="K18" s="44">
        <f>2*5*(D18*D12+E18*E12+F18*F12+H18*H12)</f>
        <v>0</v>
      </c>
    </row>
    <row r="19" spans="1:11" ht="33" customHeight="1" x14ac:dyDescent="0.25">
      <c r="A19" s="56"/>
      <c r="B19" s="74" t="s">
        <v>245</v>
      </c>
      <c r="C19" s="74"/>
      <c r="D19" s="43"/>
      <c r="E19" s="43"/>
      <c r="F19" s="43"/>
      <c r="G19" s="43"/>
      <c r="H19" s="43"/>
      <c r="K19" s="44">
        <f>2*6*(D19*D12+E19*E12+F19*F12+H19*H12)</f>
        <v>0</v>
      </c>
    </row>
    <row r="20" spans="1:11" ht="33" customHeight="1" x14ac:dyDescent="0.25">
      <c r="A20" s="56"/>
      <c r="B20" s="74" t="s">
        <v>246</v>
      </c>
      <c r="C20" s="74"/>
      <c r="D20" s="43"/>
      <c r="E20" s="43"/>
      <c r="F20" s="43"/>
      <c r="G20" s="43"/>
      <c r="H20" s="43"/>
      <c r="K20" s="44">
        <f>2*7*(D20*D12+E20*E12+F20*F12+H20*H12)</f>
        <v>0</v>
      </c>
    </row>
    <row r="21" spans="1:11" ht="19.5" customHeight="1" x14ac:dyDescent="0.25">
      <c r="B21" s="75" t="s">
        <v>247</v>
      </c>
      <c r="C21" s="74"/>
      <c r="D21" s="43"/>
      <c r="E21" s="43"/>
      <c r="F21" s="43"/>
      <c r="G21" s="43"/>
      <c r="H21" s="43"/>
      <c r="K21" s="44">
        <f>2*(D21*D12+E21*E12+F21*F12+H21*H12)</f>
        <v>0</v>
      </c>
    </row>
    <row r="22" spans="1:11" ht="33" customHeight="1" x14ac:dyDescent="0.25">
      <c r="C22" s="46"/>
      <c r="D22" s="46"/>
      <c r="J22" s="47" t="s">
        <v>248</v>
      </c>
      <c r="K22" s="58">
        <f>SUM(K13:K21)</f>
        <v>0</v>
      </c>
    </row>
  </sheetData>
  <mergeCells count="15"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A2:C2"/>
    <mergeCell ref="C3:D3"/>
    <mergeCell ref="C4:D4"/>
    <mergeCell ref="C5:D5"/>
    <mergeCell ref="B10:C10"/>
    <mergeCell ref="D10:F10"/>
  </mergeCells>
  <pageMargins left="0.7" right="0.7" top="0.78740157499999996" bottom="0.78740157499999996" header="0.3" footer="0.3"/>
  <pageSetup paperSize="9" orientation="landscape" verticalDpi="597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23"/>
  <sheetViews>
    <sheetView tabSelected="1" workbookViewId="0">
      <selection activeCell="N17" sqref="N17"/>
    </sheetView>
  </sheetViews>
  <sheetFormatPr baseColWidth="10" defaultRowHeight="15.75" x14ac:dyDescent="0.25"/>
  <cols>
    <col min="1" max="1" width="5.5703125" style="2" customWidth="1"/>
    <col min="2" max="2" width="19.42578125" style="2" customWidth="1"/>
    <col min="3" max="3" width="24.42578125" style="2" customWidth="1"/>
    <col min="4" max="5" width="15" style="2" customWidth="1"/>
    <col min="6" max="6" width="14.28515625" style="2" customWidth="1"/>
    <col min="7" max="7" width="15" style="2" customWidth="1"/>
    <col min="8" max="8" width="11.42578125" style="2" hidden="1" customWidth="1"/>
    <col min="9" max="9" width="11.42578125" style="2" customWidth="1"/>
    <col min="10" max="11" width="16.28515625" style="2" hidden="1" customWidth="1"/>
    <col min="12" max="16384" width="11.42578125" style="2"/>
  </cols>
  <sheetData>
    <row r="1" spans="1:11" x14ac:dyDescent="0.25">
      <c r="A1" s="1" t="s">
        <v>252</v>
      </c>
      <c r="C1" s="1"/>
    </row>
    <row r="2" spans="1:11" x14ac:dyDescent="0.25">
      <c r="A2" s="70"/>
      <c r="B2" s="70"/>
      <c r="C2" s="70"/>
    </row>
    <row r="3" spans="1:11" x14ac:dyDescent="0.25">
      <c r="A3" s="2" t="s">
        <v>1</v>
      </c>
      <c r="C3" s="71"/>
      <c r="D3" s="71"/>
      <c r="E3" s="50"/>
    </row>
    <row r="4" spans="1:11" x14ac:dyDescent="0.25">
      <c r="A4" s="2" t="s">
        <v>3</v>
      </c>
      <c r="C4" s="71"/>
      <c r="D4" s="71"/>
      <c r="E4" s="50"/>
    </row>
    <row r="5" spans="1:11" x14ac:dyDescent="0.25">
      <c r="A5" s="2" t="s">
        <v>2</v>
      </c>
      <c r="C5" s="71"/>
      <c r="D5" s="71"/>
      <c r="E5" s="50"/>
    </row>
    <row r="6" spans="1:11" x14ac:dyDescent="0.25">
      <c r="A6" s="2" t="s">
        <v>24</v>
      </c>
      <c r="C6" s="51"/>
      <c r="D6" s="51"/>
      <c r="E6" s="51"/>
    </row>
    <row r="7" spans="1:11" x14ac:dyDescent="0.25">
      <c r="A7" s="2" t="s">
        <v>25</v>
      </c>
      <c r="C7" s="53"/>
      <c r="D7" s="51"/>
      <c r="E7" s="51"/>
    </row>
    <row r="9" spans="1:11" ht="6.75" customHeight="1" x14ac:dyDescent="0.25"/>
    <row r="10" spans="1:11" ht="15.75" customHeight="1" x14ac:dyDescent="0.25">
      <c r="B10" s="70"/>
      <c r="C10" s="70"/>
      <c r="D10" s="85" t="s">
        <v>250</v>
      </c>
      <c r="E10" s="85"/>
      <c r="F10" s="85"/>
    </row>
    <row r="11" spans="1:11" ht="33.75" customHeight="1" x14ac:dyDescent="0.25">
      <c r="A11" s="54"/>
      <c r="C11" s="55" t="s">
        <v>253</v>
      </c>
      <c r="D11" s="43"/>
      <c r="E11" s="43"/>
      <c r="F11" s="43"/>
      <c r="G11" s="43"/>
      <c r="K11" s="41" t="s">
        <v>239</v>
      </c>
    </row>
    <row r="12" spans="1:11" ht="33.75" customHeight="1" x14ac:dyDescent="0.25">
      <c r="A12" s="54"/>
      <c r="C12" s="55" t="s">
        <v>251</v>
      </c>
      <c r="D12" s="43"/>
      <c r="E12" s="43"/>
      <c r="F12" s="43"/>
      <c r="G12" s="43"/>
      <c r="K12" s="41"/>
    </row>
    <row r="13" spans="1:11" ht="24.75" customHeight="1" x14ac:dyDescent="0.25">
      <c r="A13" s="54"/>
      <c r="B13" s="88" t="s">
        <v>235</v>
      </c>
      <c r="C13" s="87"/>
      <c r="D13" s="55"/>
      <c r="E13" s="55"/>
      <c r="F13" s="57"/>
      <c r="G13" s="57"/>
      <c r="K13" s="41"/>
    </row>
    <row r="14" spans="1:11" ht="27.75" customHeight="1" x14ac:dyDescent="0.25">
      <c r="A14" s="56"/>
      <c r="B14" s="74" t="s">
        <v>240</v>
      </c>
      <c r="C14" s="74"/>
      <c r="D14" s="43"/>
      <c r="E14" s="43"/>
      <c r="F14" s="43"/>
      <c r="G14" s="43"/>
      <c r="K14" s="44">
        <f>(D14*D12+E14*E12+F14*F12+G14*G12)</f>
        <v>0</v>
      </c>
    </row>
    <row r="15" spans="1:11" ht="33" customHeight="1" x14ac:dyDescent="0.25">
      <c r="A15" s="56"/>
      <c r="B15" s="74" t="s">
        <v>241</v>
      </c>
      <c r="C15" s="74"/>
      <c r="D15" s="43"/>
      <c r="E15" s="43"/>
      <c r="F15" s="43"/>
      <c r="G15" s="43"/>
      <c r="K15" s="44">
        <f>2*(D15*D12+E15*E12+F15*F12+G15*G12)</f>
        <v>0</v>
      </c>
    </row>
    <row r="16" spans="1:11" ht="33" customHeight="1" x14ac:dyDescent="0.25">
      <c r="A16" s="56"/>
      <c r="B16" s="75" t="s">
        <v>242</v>
      </c>
      <c r="C16" s="76"/>
      <c r="D16" s="43"/>
      <c r="E16" s="43"/>
      <c r="F16" s="43"/>
      <c r="G16" s="43"/>
      <c r="K16" s="44">
        <f>3*(D16*D12+E16*E12+F16*F12+G16*G12)</f>
        <v>0</v>
      </c>
    </row>
    <row r="17" spans="1:11" ht="33" customHeight="1" x14ac:dyDescent="0.25">
      <c r="A17" s="56"/>
      <c r="B17" s="75" t="s">
        <v>243</v>
      </c>
      <c r="C17" s="74"/>
      <c r="D17" s="43"/>
      <c r="E17" s="43"/>
      <c r="F17" s="43"/>
      <c r="G17" s="43"/>
      <c r="K17" s="44">
        <f>4*(D17*D12+E17*E12+F17*F12+G17*G12)</f>
        <v>0</v>
      </c>
    </row>
    <row r="18" spans="1:11" ht="33" customHeight="1" x14ac:dyDescent="0.25">
      <c r="A18" s="56"/>
      <c r="B18" s="74" t="s">
        <v>244</v>
      </c>
      <c r="C18" s="74"/>
      <c r="D18" s="43"/>
      <c r="E18" s="43"/>
      <c r="F18" s="43"/>
      <c r="G18" s="43"/>
      <c r="K18" s="44">
        <f>5*(D18*D12+E18*E12+F18*F12+G18*G12)</f>
        <v>0</v>
      </c>
    </row>
    <row r="19" spans="1:11" ht="33" customHeight="1" x14ac:dyDescent="0.25">
      <c r="A19" s="56"/>
      <c r="B19" s="74" t="s">
        <v>245</v>
      </c>
      <c r="C19" s="74"/>
      <c r="D19" s="43"/>
      <c r="E19" s="43"/>
      <c r="F19" s="43"/>
      <c r="G19" s="43"/>
      <c r="K19" s="44">
        <f>6*(D19*D12+E19*E12+F19*F12+G19*G12)</f>
        <v>0</v>
      </c>
    </row>
    <row r="20" spans="1:11" ht="33" customHeight="1" x14ac:dyDescent="0.25">
      <c r="A20" s="56"/>
      <c r="B20" s="74" t="s">
        <v>246</v>
      </c>
      <c r="C20" s="74"/>
      <c r="D20" s="43"/>
      <c r="E20" s="43"/>
      <c r="F20" s="43"/>
      <c r="G20" s="43"/>
      <c r="K20" s="44">
        <f>7*(D20*D12+E20*E12+F20*F12+G20*G12)</f>
        <v>0</v>
      </c>
    </row>
    <row r="21" spans="1:11" ht="33" customHeight="1" x14ac:dyDescent="0.25">
      <c r="A21" s="56"/>
      <c r="B21" s="75" t="s">
        <v>247</v>
      </c>
      <c r="C21" s="74"/>
      <c r="D21" s="43"/>
      <c r="E21" s="43"/>
      <c r="F21" s="43"/>
      <c r="G21" s="43"/>
      <c r="K21" s="44">
        <f>(D21*D12+E21*E12+F21*F12+G21*G12)</f>
        <v>0</v>
      </c>
    </row>
    <row r="22" spans="1:11" ht="19.5" customHeight="1" x14ac:dyDescent="0.25">
      <c r="K22" s="45"/>
    </row>
    <row r="23" spans="1:11" ht="33" customHeight="1" x14ac:dyDescent="0.25">
      <c r="C23" s="46"/>
      <c r="D23" s="46"/>
      <c r="E23" s="46"/>
      <c r="J23" s="47" t="s">
        <v>248</v>
      </c>
      <c r="K23" s="58">
        <f>SUM(K14:K22)</f>
        <v>0</v>
      </c>
    </row>
  </sheetData>
  <mergeCells count="15"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A2:C2"/>
    <mergeCell ref="C3:D3"/>
    <mergeCell ref="C4:D4"/>
    <mergeCell ref="C5:D5"/>
    <mergeCell ref="B10:C10"/>
    <mergeCell ref="D10:F10"/>
  </mergeCells>
  <pageMargins left="0.7" right="0.7" top="0.78740157499999996" bottom="0.78740157499999996" header="0.3" footer="0.3"/>
  <pageSetup paperSize="9" orientation="landscape" verticalDpi="597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A184"/>
  <sheetViews>
    <sheetView workbookViewId="0">
      <selection activeCell="A2" sqref="A2:A8"/>
    </sheetView>
  </sheetViews>
  <sheetFormatPr baseColWidth="10" defaultRowHeight="15" x14ac:dyDescent="0.25"/>
  <cols>
    <col min="1" max="1" width="126.28515625" bestFit="1" customWidth="1"/>
  </cols>
  <sheetData>
    <row r="1" spans="1:1" ht="18" x14ac:dyDescent="0.25">
      <c r="A1" s="14"/>
    </row>
    <row r="2" spans="1:1" ht="18" x14ac:dyDescent="0.25">
      <c r="A2" s="15" t="s">
        <v>198</v>
      </c>
    </row>
    <row r="3" spans="1:1" ht="18" x14ac:dyDescent="0.25">
      <c r="A3" s="15" t="s">
        <v>197</v>
      </c>
    </row>
    <row r="4" spans="1:1" ht="18" x14ac:dyDescent="0.25">
      <c r="A4" s="15" t="s">
        <v>196</v>
      </c>
    </row>
    <row r="5" spans="1:1" ht="18" x14ac:dyDescent="0.25">
      <c r="A5" s="15" t="s">
        <v>199</v>
      </c>
    </row>
    <row r="6" spans="1:1" ht="18" x14ac:dyDescent="0.25">
      <c r="A6" s="15" t="s">
        <v>200</v>
      </c>
    </row>
    <row r="7" spans="1:1" ht="18" x14ac:dyDescent="0.25">
      <c r="A7" s="15" t="s">
        <v>201</v>
      </c>
    </row>
    <row r="8" spans="1:1" ht="18" x14ac:dyDescent="0.25">
      <c r="A8" s="15" t="s">
        <v>202</v>
      </c>
    </row>
    <row r="9" spans="1:1" ht="18" x14ac:dyDescent="0.25">
      <c r="A9" s="15"/>
    </row>
    <row r="10" spans="1:1" ht="18" x14ac:dyDescent="0.25">
      <c r="A10" s="15"/>
    </row>
    <row r="11" spans="1:1" ht="18" x14ac:dyDescent="0.25">
      <c r="A11" s="15"/>
    </row>
    <row r="12" spans="1:1" ht="18" x14ac:dyDescent="0.25">
      <c r="A12" s="14" t="s">
        <v>195</v>
      </c>
    </row>
    <row r="13" spans="1:1" ht="18" x14ac:dyDescent="0.25">
      <c r="A13" s="14" t="s">
        <v>194</v>
      </c>
    </row>
    <row r="14" spans="1:1" ht="18" x14ac:dyDescent="0.25">
      <c r="A14" s="14"/>
    </row>
    <row r="15" spans="1:1" ht="18" x14ac:dyDescent="0.25">
      <c r="A15" s="14"/>
    </row>
    <row r="16" spans="1:1" ht="18" x14ac:dyDescent="0.25">
      <c r="A16" s="14"/>
    </row>
    <row r="17" spans="1:1" ht="18" x14ac:dyDescent="0.25">
      <c r="A17" s="14" t="s">
        <v>193</v>
      </c>
    </row>
    <row r="18" spans="1:1" ht="18" x14ac:dyDescent="0.25">
      <c r="A18" s="14" t="s">
        <v>192</v>
      </c>
    </row>
    <row r="19" spans="1:1" ht="18" x14ac:dyDescent="0.25">
      <c r="A19" s="14"/>
    </row>
    <row r="20" spans="1:1" ht="18" x14ac:dyDescent="0.25">
      <c r="A20" s="14"/>
    </row>
    <row r="21" spans="1:1" ht="18" x14ac:dyDescent="0.25">
      <c r="A21" s="14"/>
    </row>
    <row r="22" spans="1:1" ht="18" x14ac:dyDescent="0.25">
      <c r="A22" s="14" t="s">
        <v>191</v>
      </c>
    </row>
    <row r="23" spans="1:1" ht="18" x14ac:dyDescent="0.25">
      <c r="A23" s="14" t="s">
        <v>190</v>
      </c>
    </row>
    <row r="24" spans="1:1" ht="18" x14ac:dyDescent="0.25">
      <c r="A24" s="14" t="s">
        <v>189</v>
      </c>
    </row>
    <row r="25" spans="1:1" ht="18" x14ac:dyDescent="0.25">
      <c r="A25" s="14" t="s">
        <v>188</v>
      </c>
    </row>
    <row r="26" spans="1:1" ht="18" x14ac:dyDescent="0.25">
      <c r="A26" s="14" t="s">
        <v>187</v>
      </c>
    </row>
    <row r="27" spans="1:1" ht="18" x14ac:dyDescent="0.25">
      <c r="A27" s="14" t="s">
        <v>186</v>
      </c>
    </row>
    <row r="28" spans="1:1" ht="18" x14ac:dyDescent="0.25">
      <c r="A28" s="14" t="s">
        <v>185</v>
      </c>
    </row>
    <row r="29" spans="1:1" ht="18" x14ac:dyDescent="0.25">
      <c r="A29" s="14" t="s">
        <v>184</v>
      </c>
    </row>
    <row r="30" spans="1:1" ht="18" x14ac:dyDescent="0.25">
      <c r="A30" s="14" t="s">
        <v>183</v>
      </c>
    </row>
    <row r="31" spans="1:1" ht="18" x14ac:dyDescent="0.25">
      <c r="A31" s="14" t="s">
        <v>182</v>
      </c>
    </row>
    <row r="32" spans="1:1" ht="18" x14ac:dyDescent="0.25">
      <c r="A32" s="14" t="s">
        <v>181</v>
      </c>
    </row>
    <row r="33" spans="1:1" ht="18" x14ac:dyDescent="0.25">
      <c r="A33" s="14" t="s">
        <v>180</v>
      </c>
    </row>
    <row r="34" spans="1:1" ht="18" x14ac:dyDescent="0.25">
      <c r="A34" s="14" t="s">
        <v>179</v>
      </c>
    </row>
    <row r="35" spans="1:1" ht="18" x14ac:dyDescent="0.25">
      <c r="A35" s="14" t="s">
        <v>178</v>
      </c>
    </row>
    <row r="36" spans="1:1" ht="18" x14ac:dyDescent="0.25">
      <c r="A36" s="14" t="s">
        <v>177</v>
      </c>
    </row>
    <row r="37" spans="1:1" ht="18" x14ac:dyDescent="0.25">
      <c r="A37" s="14" t="s">
        <v>176</v>
      </c>
    </row>
    <row r="38" spans="1:1" ht="18" x14ac:dyDescent="0.25">
      <c r="A38" s="14" t="s">
        <v>175</v>
      </c>
    </row>
    <row r="39" spans="1:1" ht="18" x14ac:dyDescent="0.25">
      <c r="A39" s="14" t="s">
        <v>174</v>
      </c>
    </row>
    <row r="40" spans="1:1" ht="18" x14ac:dyDescent="0.25">
      <c r="A40" s="14" t="s">
        <v>173</v>
      </c>
    </row>
    <row r="41" spans="1:1" ht="18" x14ac:dyDescent="0.25">
      <c r="A41" s="14" t="s">
        <v>172</v>
      </c>
    </row>
    <row r="42" spans="1:1" ht="18" x14ac:dyDescent="0.25">
      <c r="A42" s="14" t="s">
        <v>171</v>
      </c>
    </row>
    <row r="43" spans="1:1" ht="18" x14ac:dyDescent="0.25">
      <c r="A43" s="14" t="s">
        <v>170</v>
      </c>
    </row>
    <row r="44" spans="1:1" ht="18" x14ac:dyDescent="0.25">
      <c r="A44" s="14" t="s">
        <v>169</v>
      </c>
    </row>
    <row r="45" spans="1:1" ht="18" x14ac:dyDescent="0.25">
      <c r="A45" s="14" t="s">
        <v>168</v>
      </c>
    </row>
    <row r="46" spans="1:1" ht="18" x14ac:dyDescent="0.25">
      <c r="A46" s="14" t="s">
        <v>167</v>
      </c>
    </row>
    <row r="47" spans="1:1" ht="18" x14ac:dyDescent="0.25">
      <c r="A47" s="14" t="s">
        <v>166</v>
      </c>
    </row>
    <row r="48" spans="1:1" ht="18" x14ac:dyDescent="0.25">
      <c r="A48" s="14" t="s">
        <v>165</v>
      </c>
    </row>
    <row r="49" spans="1:1" ht="18" x14ac:dyDescent="0.25">
      <c r="A49" s="14" t="s">
        <v>164</v>
      </c>
    </row>
    <row r="50" spans="1:1" ht="18" x14ac:dyDescent="0.25">
      <c r="A50" s="14" t="s">
        <v>163</v>
      </c>
    </row>
    <row r="51" spans="1:1" ht="18" x14ac:dyDescent="0.25">
      <c r="A51" s="14" t="s">
        <v>162</v>
      </c>
    </row>
    <row r="52" spans="1:1" ht="18" x14ac:dyDescent="0.25">
      <c r="A52" s="14" t="s">
        <v>161</v>
      </c>
    </row>
    <row r="53" spans="1:1" ht="18" x14ac:dyDescent="0.25">
      <c r="A53" s="14" t="s">
        <v>160</v>
      </c>
    </row>
    <row r="54" spans="1:1" ht="18" x14ac:dyDescent="0.25">
      <c r="A54" s="14" t="s">
        <v>159</v>
      </c>
    </row>
    <row r="55" spans="1:1" ht="18" x14ac:dyDescent="0.25">
      <c r="A55" s="14" t="s">
        <v>158</v>
      </c>
    </row>
    <row r="56" spans="1:1" ht="18" x14ac:dyDescent="0.25">
      <c r="A56" s="14" t="s">
        <v>157</v>
      </c>
    </row>
    <row r="57" spans="1:1" ht="18" x14ac:dyDescent="0.25">
      <c r="A57" s="14" t="s">
        <v>156</v>
      </c>
    </row>
    <row r="58" spans="1:1" ht="18" x14ac:dyDescent="0.25">
      <c r="A58" s="14" t="s">
        <v>155</v>
      </c>
    </row>
    <row r="59" spans="1:1" ht="18" x14ac:dyDescent="0.25">
      <c r="A59" s="14" t="s">
        <v>154</v>
      </c>
    </row>
    <row r="60" spans="1:1" ht="18" x14ac:dyDescent="0.25">
      <c r="A60" s="14" t="s">
        <v>153</v>
      </c>
    </row>
    <row r="61" spans="1:1" ht="18" x14ac:dyDescent="0.25">
      <c r="A61" s="14" t="s">
        <v>152</v>
      </c>
    </row>
    <row r="62" spans="1:1" ht="18" x14ac:dyDescent="0.25">
      <c r="A62" s="14" t="s">
        <v>151</v>
      </c>
    </row>
    <row r="63" spans="1:1" ht="18" x14ac:dyDescent="0.25">
      <c r="A63" s="14" t="s">
        <v>150</v>
      </c>
    </row>
    <row r="64" spans="1:1" ht="18" x14ac:dyDescent="0.25">
      <c r="A64" s="14" t="s">
        <v>149</v>
      </c>
    </row>
    <row r="65" spans="1:1" ht="18" x14ac:dyDescent="0.25">
      <c r="A65" s="14" t="s">
        <v>148</v>
      </c>
    </row>
    <row r="66" spans="1:1" ht="18" x14ac:dyDescent="0.25">
      <c r="A66" s="14" t="s">
        <v>147</v>
      </c>
    </row>
    <row r="67" spans="1:1" ht="18" x14ac:dyDescent="0.25">
      <c r="A67" s="14" t="s">
        <v>146</v>
      </c>
    </row>
    <row r="68" spans="1:1" ht="18" x14ac:dyDescent="0.25">
      <c r="A68" s="14" t="s">
        <v>145</v>
      </c>
    </row>
    <row r="69" spans="1:1" ht="18" x14ac:dyDescent="0.25">
      <c r="A69" s="14" t="s">
        <v>144</v>
      </c>
    </row>
    <row r="70" spans="1:1" ht="18" x14ac:dyDescent="0.25">
      <c r="A70" s="14" t="s">
        <v>143</v>
      </c>
    </row>
    <row r="71" spans="1:1" ht="18" x14ac:dyDescent="0.25">
      <c r="A71" s="14" t="s">
        <v>142</v>
      </c>
    </row>
    <row r="72" spans="1:1" ht="18" x14ac:dyDescent="0.25">
      <c r="A72" s="14" t="s">
        <v>141</v>
      </c>
    </row>
    <row r="73" spans="1:1" ht="18" x14ac:dyDescent="0.25">
      <c r="A73" s="14" t="s">
        <v>140</v>
      </c>
    </row>
    <row r="74" spans="1:1" ht="18" x14ac:dyDescent="0.25">
      <c r="A74" s="14" t="s">
        <v>139</v>
      </c>
    </row>
    <row r="75" spans="1:1" ht="18" x14ac:dyDescent="0.25">
      <c r="A75" s="14" t="s">
        <v>138</v>
      </c>
    </row>
    <row r="76" spans="1:1" ht="18" x14ac:dyDescent="0.25">
      <c r="A76" s="14" t="s">
        <v>137</v>
      </c>
    </row>
    <row r="77" spans="1:1" ht="18" x14ac:dyDescent="0.25">
      <c r="A77" s="14" t="s">
        <v>136</v>
      </c>
    </row>
    <row r="78" spans="1:1" ht="18" x14ac:dyDescent="0.25">
      <c r="A78" s="14" t="s">
        <v>135</v>
      </c>
    </row>
    <row r="79" spans="1:1" ht="18" x14ac:dyDescent="0.25">
      <c r="A79" s="14" t="s">
        <v>134</v>
      </c>
    </row>
    <row r="80" spans="1:1" ht="18" x14ac:dyDescent="0.25">
      <c r="A80" s="14" t="s">
        <v>133</v>
      </c>
    </row>
    <row r="81" spans="1:1" ht="18" x14ac:dyDescent="0.25">
      <c r="A81" s="14" t="s">
        <v>132</v>
      </c>
    </row>
    <row r="82" spans="1:1" ht="18" x14ac:dyDescent="0.25">
      <c r="A82" s="14" t="s">
        <v>131</v>
      </c>
    </row>
    <row r="83" spans="1:1" ht="18" x14ac:dyDescent="0.25">
      <c r="A83" s="14" t="s">
        <v>130</v>
      </c>
    </row>
    <row r="84" spans="1:1" ht="18" x14ac:dyDescent="0.25">
      <c r="A84" s="14" t="s">
        <v>129</v>
      </c>
    </row>
    <row r="85" spans="1:1" ht="18" x14ac:dyDescent="0.25">
      <c r="A85" s="14" t="s">
        <v>128</v>
      </c>
    </row>
    <row r="86" spans="1:1" ht="18" x14ac:dyDescent="0.25">
      <c r="A86" s="14" t="s">
        <v>127</v>
      </c>
    </row>
    <row r="87" spans="1:1" ht="18" x14ac:dyDescent="0.25">
      <c r="A87" s="14" t="s">
        <v>126</v>
      </c>
    </row>
    <row r="88" spans="1:1" ht="18" x14ac:dyDescent="0.25">
      <c r="A88" s="14" t="s">
        <v>125</v>
      </c>
    </row>
    <row r="89" spans="1:1" ht="18" x14ac:dyDescent="0.25">
      <c r="A89" s="14" t="s">
        <v>124</v>
      </c>
    </row>
    <row r="90" spans="1:1" ht="18" x14ac:dyDescent="0.25">
      <c r="A90" s="14" t="s">
        <v>123</v>
      </c>
    </row>
    <row r="91" spans="1:1" ht="18" x14ac:dyDescent="0.25">
      <c r="A91" s="14" t="s">
        <v>122</v>
      </c>
    </row>
    <row r="92" spans="1:1" ht="18" x14ac:dyDescent="0.25">
      <c r="A92" s="14" t="s">
        <v>121</v>
      </c>
    </row>
    <row r="93" spans="1:1" ht="18" x14ac:dyDescent="0.25">
      <c r="A93" s="14" t="s">
        <v>120</v>
      </c>
    </row>
    <row r="94" spans="1:1" ht="18" x14ac:dyDescent="0.25">
      <c r="A94" s="14" t="s">
        <v>119</v>
      </c>
    </row>
    <row r="95" spans="1:1" ht="18" x14ac:dyDescent="0.25">
      <c r="A95" s="14" t="s">
        <v>118</v>
      </c>
    </row>
    <row r="96" spans="1:1" ht="18" x14ac:dyDescent="0.25">
      <c r="A96" s="14" t="s">
        <v>117</v>
      </c>
    </row>
    <row r="97" spans="1:1" ht="18" x14ac:dyDescent="0.25">
      <c r="A97" s="14" t="s">
        <v>116</v>
      </c>
    </row>
    <row r="98" spans="1:1" ht="18" x14ac:dyDescent="0.25">
      <c r="A98" s="14" t="s">
        <v>115</v>
      </c>
    </row>
    <row r="99" spans="1:1" ht="18" x14ac:dyDescent="0.25">
      <c r="A99" s="14" t="s">
        <v>114</v>
      </c>
    </row>
    <row r="100" spans="1:1" ht="18" x14ac:dyDescent="0.25">
      <c r="A100" s="14" t="s">
        <v>113</v>
      </c>
    </row>
    <row r="101" spans="1:1" ht="18" x14ac:dyDescent="0.25">
      <c r="A101" s="14" t="s">
        <v>112</v>
      </c>
    </row>
    <row r="102" spans="1:1" ht="18" x14ac:dyDescent="0.25">
      <c r="A102" s="14" t="s">
        <v>111</v>
      </c>
    </row>
    <row r="103" spans="1:1" ht="18" x14ac:dyDescent="0.25">
      <c r="A103" s="14" t="s">
        <v>110</v>
      </c>
    </row>
    <row r="104" spans="1:1" ht="18" x14ac:dyDescent="0.25">
      <c r="A104" s="14" t="s">
        <v>109</v>
      </c>
    </row>
    <row r="105" spans="1:1" ht="18" x14ac:dyDescent="0.25">
      <c r="A105" s="14" t="s">
        <v>108</v>
      </c>
    </row>
    <row r="106" spans="1:1" ht="18" x14ac:dyDescent="0.25">
      <c r="A106" s="14" t="s">
        <v>107</v>
      </c>
    </row>
    <row r="107" spans="1:1" ht="18" x14ac:dyDescent="0.25">
      <c r="A107" s="14" t="s">
        <v>106</v>
      </c>
    </row>
    <row r="108" spans="1:1" ht="18" x14ac:dyDescent="0.25">
      <c r="A108" s="14" t="s">
        <v>105</v>
      </c>
    </row>
    <row r="109" spans="1:1" ht="18" x14ac:dyDescent="0.25">
      <c r="A109" s="14" t="s">
        <v>104</v>
      </c>
    </row>
    <row r="110" spans="1:1" ht="18" x14ac:dyDescent="0.25">
      <c r="A110" s="14" t="s">
        <v>103</v>
      </c>
    </row>
    <row r="111" spans="1:1" ht="18" x14ac:dyDescent="0.25">
      <c r="A111" s="14" t="s">
        <v>102</v>
      </c>
    </row>
    <row r="112" spans="1:1" ht="18" x14ac:dyDescent="0.25">
      <c r="A112" s="14" t="s">
        <v>101</v>
      </c>
    </row>
    <row r="113" spans="1:1" ht="18" x14ac:dyDescent="0.25">
      <c r="A113" s="14" t="s">
        <v>100</v>
      </c>
    </row>
    <row r="114" spans="1:1" ht="18" x14ac:dyDescent="0.25">
      <c r="A114" s="14" t="s">
        <v>99</v>
      </c>
    </row>
    <row r="115" spans="1:1" ht="18" x14ac:dyDescent="0.25">
      <c r="A115" s="14"/>
    </row>
    <row r="116" spans="1:1" ht="18" x14ac:dyDescent="0.25">
      <c r="A116" s="14"/>
    </row>
    <row r="117" spans="1:1" ht="18" x14ac:dyDescent="0.25">
      <c r="A117" s="14" t="s">
        <v>98</v>
      </c>
    </row>
    <row r="118" spans="1:1" ht="18" x14ac:dyDescent="0.25">
      <c r="A118" s="14" t="s">
        <v>97</v>
      </c>
    </row>
    <row r="119" spans="1:1" ht="18" x14ac:dyDescent="0.25">
      <c r="A119" s="14" t="s">
        <v>96</v>
      </c>
    </row>
    <row r="120" spans="1:1" ht="18" x14ac:dyDescent="0.25">
      <c r="A120" s="14" t="s">
        <v>95</v>
      </c>
    </row>
    <row r="121" spans="1:1" ht="18" x14ac:dyDescent="0.25">
      <c r="A121" s="14" t="s">
        <v>94</v>
      </c>
    </row>
    <row r="122" spans="1:1" ht="18" x14ac:dyDescent="0.25">
      <c r="A122" s="14" t="s">
        <v>93</v>
      </c>
    </row>
    <row r="123" spans="1:1" ht="18" x14ac:dyDescent="0.25">
      <c r="A123" s="14" t="s">
        <v>92</v>
      </c>
    </row>
    <row r="124" spans="1:1" ht="18" x14ac:dyDescent="0.25">
      <c r="A124" s="14" t="s">
        <v>91</v>
      </c>
    </row>
    <row r="125" spans="1:1" ht="18" x14ac:dyDescent="0.25">
      <c r="A125" s="14" t="s">
        <v>90</v>
      </c>
    </row>
    <row r="126" spans="1:1" ht="18" x14ac:dyDescent="0.25">
      <c r="A126" s="14" t="s">
        <v>89</v>
      </c>
    </row>
    <row r="127" spans="1:1" ht="18" x14ac:dyDescent="0.25">
      <c r="A127" s="14" t="s">
        <v>88</v>
      </c>
    </row>
    <row r="128" spans="1:1" ht="18" x14ac:dyDescent="0.25">
      <c r="A128" s="14" t="s">
        <v>87</v>
      </c>
    </row>
    <row r="129" spans="1:1" ht="18" x14ac:dyDescent="0.25">
      <c r="A129" s="14" t="s">
        <v>86</v>
      </c>
    </row>
    <row r="130" spans="1:1" ht="18" x14ac:dyDescent="0.25">
      <c r="A130" s="14" t="s">
        <v>85</v>
      </c>
    </row>
    <row r="131" spans="1:1" ht="18" x14ac:dyDescent="0.25">
      <c r="A131" s="14" t="s">
        <v>84</v>
      </c>
    </row>
    <row r="132" spans="1:1" ht="18" x14ac:dyDescent="0.25">
      <c r="A132" s="14" t="s">
        <v>83</v>
      </c>
    </row>
    <row r="133" spans="1:1" ht="18" x14ac:dyDescent="0.25">
      <c r="A133" s="14" t="s">
        <v>82</v>
      </c>
    </row>
    <row r="134" spans="1:1" ht="18" x14ac:dyDescent="0.25">
      <c r="A134" s="14" t="s">
        <v>81</v>
      </c>
    </row>
    <row r="135" spans="1:1" ht="18" x14ac:dyDescent="0.25">
      <c r="A135" s="14" t="s">
        <v>80</v>
      </c>
    </row>
    <row r="136" spans="1:1" ht="18" x14ac:dyDescent="0.25">
      <c r="A136" s="14" t="s">
        <v>79</v>
      </c>
    </row>
    <row r="137" spans="1:1" ht="18" x14ac:dyDescent="0.25">
      <c r="A137" s="14" t="s">
        <v>78</v>
      </c>
    </row>
    <row r="138" spans="1:1" ht="18" x14ac:dyDescent="0.25">
      <c r="A138" s="14" t="s">
        <v>77</v>
      </c>
    </row>
    <row r="139" spans="1:1" ht="18" x14ac:dyDescent="0.25">
      <c r="A139" s="14" t="s">
        <v>76</v>
      </c>
    </row>
    <row r="140" spans="1:1" ht="18" x14ac:dyDescent="0.25">
      <c r="A140" s="14" t="s">
        <v>75</v>
      </c>
    </row>
    <row r="141" spans="1:1" ht="18" x14ac:dyDescent="0.25">
      <c r="A141" s="14" t="s">
        <v>74</v>
      </c>
    </row>
    <row r="142" spans="1:1" ht="18" x14ac:dyDescent="0.25">
      <c r="A142" s="14" t="s">
        <v>73</v>
      </c>
    </row>
    <row r="143" spans="1:1" ht="18" x14ac:dyDescent="0.25">
      <c r="A143" s="14" t="s">
        <v>72</v>
      </c>
    </row>
    <row r="144" spans="1:1" ht="18" x14ac:dyDescent="0.25">
      <c r="A144" s="14" t="s">
        <v>72</v>
      </c>
    </row>
    <row r="145" spans="1:1" ht="18" x14ac:dyDescent="0.25">
      <c r="A145" s="14" t="s">
        <v>71</v>
      </c>
    </row>
    <row r="146" spans="1:1" ht="18" x14ac:dyDescent="0.25">
      <c r="A146" s="14" t="s">
        <v>70</v>
      </c>
    </row>
    <row r="147" spans="1:1" ht="18" x14ac:dyDescent="0.25">
      <c r="A147" s="14" t="s">
        <v>69</v>
      </c>
    </row>
    <row r="148" spans="1:1" ht="18" x14ac:dyDescent="0.25">
      <c r="A148" s="14" t="s">
        <v>68</v>
      </c>
    </row>
    <row r="149" spans="1:1" ht="18" x14ac:dyDescent="0.25">
      <c r="A149" s="14" t="s">
        <v>67</v>
      </c>
    </row>
    <row r="150" spans="1:1" ht="18" x14ac:dyDescent="0.25">
      <c r="A150" s="14" t="s">
        <v>66</v>
      </c>
    </row>
    <row r="151" spans="1:1" ht="18" x14ac:dyDescent="0.25">
      <c r="A151" s="14" t="s">
        <v>65</v>
      </c>
    </row>
    <row r="152" spans="1:1" ht="18" x14ac:dyDescent="0.25">
      <c r="A152" s="14" t="s">
        <v>64</v>
      </c>
    </row>
    <row r="153" spans="1:1" ht="18" x14ac:dyDescent="0.25">
      <c r="A153" s="14" t="s">
        <v>63</v>
      </c>
    </row>
    <row r="154" spans="1:1" ht="18" x14ac:dyDescent="0.25">
      <c r="A154" s="14" t="s">
        <v>62</v>
      </c>
    </row>
    <row r="155" spans="1:1" ht="18" x14ac:dyDescent="0.25">
      <c r="A155" s="14" t="s">
        <v>61</v>
      </c>
    </row>
    <row r="156" spans="1:1" ht="18" x14ac:dyDescent="0.25">
      <c r="A156" s="14" t="s">
        <v>60</v>
      </c>
    </row>
    <row r="157" spans="1:1" ht="18" x14ac:dyDescent="0.25">
      <c r="A157" s="14" t="s">
        <v>59</v>
      </c>
    </row>
    <row r="158" spans="1:1" ht="18" x14ac:dyDescent="0.25">
      <c r="A158" s="14" t="s">
        <v>58</v>
      </c>
    </row>
    <row r="159" spans="1:1" ht="18" x14ac:dyDescent="0.25">
      <c r="A159" s="14" t="s">
        <v>57</v>
      </c>
    </row>
    <row r="160" spans="1:1" ht="18" x14ac:dyDescent="0.25">
      <c r="A160" s="14" t="s">
        <v>56</v>
      </c>
    </row>
    <row r="161" spans="1:1" ht="18" x14ac:dyDescent="0.25">
      <c r="A161" s="14" t="s">
        <v>55</v>
      </c>
    </row>
    <row r="162" spans="1:1" ht="18" x14ac:dyDescent="0.25">
      <c r="A162" s="14" t="s">
        <v>54</v>
      </c>
    </row>
    <row r="163" spans="1:1" ht="18" x14ac:dyDescent="0.25">
      <c r="A163" s="14" t="s">
        <v>53</v>
      </c>
    </row>
    <row r="164" spans="1:1" ht="18" x14ac:dyDescent="0.25">
      <c r="A164" s="14" t="s">
        <v>52</v>
      </c>
    </row>
    <row r="165" spans="1:1" ht="18" x14ac:dyDescent="0.25">
      <c r="A165" s="14" t="s">
        <v>51</v>
      </c>
    </row>
    <row r="166" spans="1:1" ht="18" x14ac:dyDescent="0.25">
      <c r="A166" s="14" t="s">
        <v>50</v>
      </c>
    </row>
    <row r="167" spans="1:1" ht="18" x14ac:dyDescent="0.25">
      <c r="A167" s="14" t="s">
        <v>49</v>
      </c>
    </row>
    <row r="168" spans="1:1" ht="18" x14ac:dyDescent="0.25">
      <c r="A168" s="14" t="s">
        <v>48</v>
      </c>
    </row>
    <row r="169" spans="1:1" ht="18" x14ac:dyDescent="0.25">
      <c r="A169" s="14" t="s">
        <v>47</v>
      </c>
    </row>
    <row r="170" spans="1:1" ht="18" x14ac:dyDescent="0.25">
      <c r="A170" s="14" t="s">
        <v>46</v>
      </c>
    </row>
    <row r="171" spans="1:1" ht="18" x14ac:dyDescent="0.25">
      <c r="A171" s="14" t="s">
        <v>45</v>
      </c>
    </row>
    <row r="172" spans="1:1" ht="18" x14ac:dyDescent="0.25">
      <c r="A172" s="14" t="s">
        <v>44</v>
      </c>
    </row>
    <row r="173" spans="1:1" ht="18" x14ac:dyDescent="0.25">
      <c r="A173" s="14" t="s">
        <v>43</v>
      </c>
    </row>
    <row r="174" spans="1:1" ht="18" x14ac:dyDescent="0.25">
      <c r="A174" s="14" t="s">
        <v>42</v>
      </c>
    </row>
    <row r="175" spans="1:1" ht="18" x14ac:dyDescent="0.25">
      <c r="A175" s="14" t="s">
        <v>41</v>
      </c>
    </row>
    <row r="176" spans="1:1" ht="18" x14ac:dyDescent="0.25">
      <c r="A176" s="14" t="s">
        <v>40</v>
      </c>
    </row>
    <row r="177" spans="1:1" ht="18" x14ac:dyDescent="0.25">
      <c r="A177" s="14" t="s">
        <v>39</v>
      </c>
    </row>
    <row r="178" spans="1:1" ht="18" x14ac:dyDescent="0.25">
      <c r="A178" s="14" t="s">
        <v>38</v>
      </c>
    </row>
    <row r="179" spans="1:1" ht="18" x14ac:dyDescent="0.25">
      <c r="A179" s="14" t="s">
        <v>37</v>
      </c>
    </row>
    <row r="180" spans="1:1" ht="18" x14ac:dyDescent="0.25">
      <c r="A180" s="14" t="s">
        <v>36</v>
      </c>
    </row>
    <row r="181" spans="1:1" ht="18" x14ac:dyDescent="0.25">
      <c r="A181" s="14" t="s">
        <v>35</v>
      </c>
    </row>
    <row r="182" spans="1:1" ht="18" x14ac:dyDescent="0.25">
      <c r="A182" s="14" t="s">
        <v>34</v>
      </c>
    </row>
    <row r="183" spans="1:1" ht="18" x14ac:dyDescent="0.25">
      <c r="A183" s="14" t="s">
        <v>33</v>
      </c>
    </row>
    <row r="184" spans="1:1" ht="18" x14ac:dyDescent="0.25">
      <c r="A184" s="14" t="s">
        <v>32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workbookViewId="0">
      <selection activeCell="P12" sqref="P12"/>
    </sheetView>
  </sheetViews>
  <sheetFormatPr baseColWidth="10" defaultRowHeight="15.75" x14ac:dyDescent="0.25"/>
  <cols>
    <col min="1" max="1" width="5.5703125" style="2" customWidth="1"/>
    <col min="2" max="2" width="19.42578125" style="2" customWidth="1"/>
    <col min="3" max="3" width="24.42578125" style="2" customWidth="1"/>
    <col min="4" max="5" width="15" style="2" customWidth="1"/>
    <col min="6" max="7" width="11.42578125" style="2"/>
    <col min="8" max="8" width="37.85546875" style="2" customWidth="1"/>
    <col min="9" max="9" width="11.42578125" style="2"/>
    <col min="10" max="10" width="0" style="2" hidden="1" customWidth="1"/>
    <col min="11" max="12" width="16.28515625" style="2" hidden="1" customWidth="1"/>
    <col min="13" max="16384" width="11.42578125" style="2"/>
  </cols>
  <sheetData>
    <row r="2" spans="1:12" x14ac:dyDescent="0.25">
      <c r="A2" s="1" t="s">
        <v>232</v>
      </c>
      <c r="C2" s="1"/>
    </row>
    <row r="3" spans="1:12" x14ac:dyDescent="0.25">
      <c r="A3" s="70"/>
      <c r="B3" s="70"/>
      <c r="C3" s="70"/>
    </row>
    <row r="4" spans="1:12" x14ac:dyDescent="0.25">
      <c r="A4" s="2" t="s">
        <v>1</v>
      </c>
      <c r="C4" s="71"/>
      <c r="D4" s="71"/>
      <c r="F4" s="2" t="s">
        <v>24</v>
      </c>
      <c r="H4" s="52"/>
    </row>
    <row r="5" spans="1:12" x14ac:dyDescent="0.25">
      <c r="A5" s="2" t="s">
        <v>3</v>
      </c>
      <c r="C5" s="71"/>
      <c r="D5" s="71"/>
      <c r="F5" s="2" t="s">
        <v>25</v>
      </c>
      <c r="H5" s="52"/>
    </row>
    <row r="6" spans="1:12" x14ac:dyDescent="0.25">
      <c r="A6" s="2" t="s">
        <v>2</v>
      </c>
      <c r="C6" s="71"/>
      <c r="D6" s="71"/>
      <c r="F6" s="4"/>
    </row>
    <row r="9" spans="1:12" ht="15.75" customHeight="1" x14ac:dyDescent="0.25">
      <c r="B9" s="70"/>
      <c r="C9" s="72"/>
      <c r="D9" s="73" t="s">
        <v>233</v>
      </c>
      <c r="E9" s="73"/>
    </row>
    <row r="10" spans="1:12" ht="30" customHeight="1" x14ac:dyDescent="0.25">
      <c r="D10" s="37" t="s">
        <v>234</v>
      </c>
      <c r="E10" s="38" t="s">
        <v>193</v>
      </c>
      <c r="K10" s="37" t="s">
        <v>234</v>
      </c>
      <c r="L10" s="38" t="s">
        <v>193</v>
      </c>
    </row>
    <row r="11" spans="1:12" ht="47.25" x14ac:dyDescent="0.25">
      <c r="A11" s="39"/>
      <c r="B11" s="40" t="s">
        <v>235</v>
      </c>
      <c r="D11" s="41" t="s">
        <v>236</v>
      </c>
      <c r="E11" s="41" t="s">
        <v>237</v>
      </c>
      <c r="K11" s="41" t="s">
        <v>238</v>
      </c>
      <c r="L11" s="41" t="s">
        <v>239</v>
      </c>
    </row>
    <row r="12" spans="1:12" ht="33" customHeight="1" x14ac:dyDescent="0.25">
      <c r="A12" s="42"/>
      <c r="B12" s="74" t="s">
        <v>240</v>
      </c>
      <c r="C12" s="74"/>
      <c r="D12" s="43"/>
      <c r="E12" s="43"/>
      <c r="K12" s="44">
        <f>D12*2*3*1</f>
        <v>0</v>
      </c>
      <c r="L12" s="44">
        <f>E12*3*1</f>
        <v>0</v>
      </c>
    </row>
    <row r="13" spans="1:12" ht="33" customHeight="1" x14ac:dyDescent="0.25">
      <c r="A13" s="42"/>
      <c r="B13" s="74" t="s">
        <v>241</v>
      </c>
      <c r="C13" s="74"/>
      <c r="D13" s="43"/>
      <c r="E13" s="43"/>
      <c r="K13" s="44">
        <f>D13*2*3*2</f>
        <v>0</v>
      </c>
      <c r="L13" s="44">
        <f>E13*2*3</f>
        <v>0</v>
      </c>
    </row>
    <row r="14" spans="1:12" ht="33" customHeight="1" x14ac:dyDescent="0.25">
      <c r="A14" s="42"/>
      <c r="B14" s="75" t="s">
        <v>242</v>
      </c>
      <c r="C14" s="76"/>
      <c r="D14" s="43"/>
      <c r="E14" s="43"/>
      <c r="K14" s="44">
        <f>D14*2*3*3</f>
        <v>0</v>
      </c>
      <c r="L14" s="44">
        <f>E14*3*3</f>
        <v>0</v>
      </c>
    </row>
    <row r="15" spans="1:12" ht="33" customHeight="1" x14ac:dyDescent="0.25">
      <c r="A15" s="42"/>
      <c r="B15" s="75" t="s">
        <v>243</v>
      </c>
      <c r="C15" s="74"/>
      <c r="D15" s="43"/>
      <c r="E15" s="43"/>
      <c r="K15" s="44">
        <f>D15*2*4*3</f>
        <v>0</v>
      </c>
      <c r="L15" s="44">
        <f>E15*4*3</f>
        <v>0</v>
      </c>
    </row>
    <row r="16" spans="1:12" ht="33" customHeight="1" x14ac:dyDescent="0.25">
      <c r="A16" s="42"/>
      <c r="B16" s="74" t="s">
        <v>244</v>
      </c>
      <c r="C16" s="74"/>
      <c r="D16" s="43"/>
      <c r="E16" s="43"/>
      <c r="K16" s="44">
        <f>D16*2*5*3</f>
        <v>0</v>
      </c>
      <c r="L16" s="44">
        <f>E16*5*3</f>
        <v>0</v>
      </c>
    </row>
    <row r="17" spans="1:12" ht="33" customHeight="1" x14ac:dyDescent="0.25">
      <c r="A17" s="42"/>
      <c r="B17" s="74" t="s">
        <v>245</v>
      </c>
      <c r="C17" s="74"/>
      <c r="D17" s="43"/>
      <c r="E17" s="43"/>
      <c r="K17" s="44">
        <f>D17*2*6*3</f>
        <v>0</v>
      </c>
      <c r="L17" s="44">
        <f>E17*6*3</f>
        <v>0</v>
      </c>
    </row>
    <row r="18" spans="1:12" ht="33" customHeight="1" x14ac:dyDescent="0.25">
      <c r="A18" s="42"/>
      <c r="B18" s="74" t="s">
        <v>246</v>
      </c>
      <c r="C18" s="74"/>
      <c r="D18" s="43"/>
      <c r="E18" s="43"/>
      <c r="K18" s="44">
        <f>D18*2*7*3</f>
        <v>0</v>
      </c>
      <c r="L18" s="44">
        <f>E18*7*3</f>
        <v>0</v>
      </c>
    </row>
    <row r="19" spans="1:12" ht="33" customHeight="1" x14ac:dyDescent="0.25">
      <c r="A19" s="42"/>
      <c r="B19" s="75" t="s">
        <v>247</v>
      </c>
      <c r="C19" s="74"/>
      <c r="D19" s="43"/>
      <c r="E19" s="43"/>
      <c r="K19" s="44">
        <f>D19*2*3*1</f>
        <v>0</v>
      </c>
      <c r="L19" s="44">
        <f>E19*3*1</f>
        <v>0</v>
      </c>
    </row>
    <row r="20" spans="1:12" ht="19.5" customHeight="1" x14ac:dyDescent="0.25">
      <c r="K20" s="45"/>
    </row>
    <row r="21" spans="1:12" ht="33" customHeight="1" x14ac:dyDescent="0.25">
      <c r="C21" s="46"/>
      <c r="D21" s="46"/>
      <c r="J21" s="47" t="s">
        <v>248</v>
      </c>
      <c r="K21" s="48">
        <f>SUM(K12:K20)</f>
        <v>0</v>
      </c>
      <c r="L21" s="48">
        <f>SUM(L12:L20)</f>
        <v>0</v>
      </c>
    </row>
  </sheetData>
  <mergeCells count="14">
    <mergeCell ref="A3:C3"/>
    <mergeCell ref="C4:D4"/>
    <mergeCell ref="C5:D5"/>
    <mergeCell ref="C6:D6"/>
    <mergeCell ref="B9:C9"/>
    <mergeCell ref="D9:E9"/>
    <mergeCell ref="B18:C18"/>
    <mergeCell ref="B19:C19"/>
    <mergeCell ref="B12:C12"/>
    <mergeCell ref="B13:C13"/>
    <mergeCell ref="B14:C14"/>
    <mergeCell ref="B15:C15"/>
    <mergeCell ref="B16:C16"/>
    <mergeCell ref="B17:C17"/>
  </mergeCells>
  <pageMargins left="0.7" right="0.7" top="0.78740157499999996" bottom="0.78740157499999996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workbookViewId="0">
      <selection activeCell="P12" sqref="P12"/>
    </sheetView>
  </sheetViews>
  <sheetFormatPr baseColWidth="10" defaultRowHeight="15.75" x14ac:dyDescent="0.25"/>
  <cols>
    <col min="1" max="1" width="5.5703125" style="2" customWidth="1"/>
    <col min="2" max="2" width="19.42578125" style="2" customWidth="1"/>
    <col min="3" max="3" width="24.42578125" style="2" customWidth="1"/>
    <col min="4" max="5" width="15" style="2" customWidth="1"/>
    <col min="6" max="7" width="11.42578125" style="2"/>
    <col min="8" max="8" width="37.85546875" style="2" customWidth="1"/>
    <col min="9" max="9" width="11.42578125" style="2"/>
    <col min="10" max="10" width="0" style="2" hidden="1" customWidth="1"/>
    <col min="11" max="12" width="16.28515625" style="2" hidden="1" customWidth="1"/>
    <col min="13" max="16384" width="11.42578125" style="2"/>
  </cols>
  <sheetData>
    <row r="2" spans="1:12" x14ac:dyDescent="0.25">
      <c r="A2" s="1" t="s">
        <v>232</v>
      </c>
      <c r="C2" s="1"/>
    </row>
    <row r="3" spans="1:12" x14ac:dyDescent="0.25">
      <c r="A3" s="70"/>
      <c r="B3" s="70"/>
      <c r="C3" s="70"/>
    </row>
    <row r="4" spans="1:12" x14ac:dyDescent="0.25">
      <c r="A4" s="2" t="s">
        <v>1</v>
      </c>
      <c r="C4" s="71"/>
      <c r="D4" s="71"/>
      <c r="F4" s="2" t="s">
        <v>24</v>
      </c>
      <c r="H4" s="52"/>
    </row>
    <row r="5" spans="1:12" x14ac:dyDescent="0.25">
      <c r="A5" s="2" t="s">
        <v>3</v>
      </c>
      <c r="C5" s="71"/>
      <c r="D5" s="71"/>
      <c r="F5" s="2" t="s">
        <v>25</v>
      </c>
      <c r="H5" s="52"/>
    </row>
    <row r="6" spans="1:12" x14ac:dyDescent="0.25">
      <c r="A6" s="2" t="s">
        <v>2</v>
      </c>
      <c r="C6" s="71"/>
      <c r="D6" s="71"/>
      <c r="F6" s="4"/>
    </row>
    <row r="9" spans="1:12" ht="15.75" customHeight="1" x14ac:dyDescent="0.25">
      <c r="B9" s="70"/>
      <c r="C9" s="72"/>
      <c r="D9" s="73" t="s">
        <v>233</v>
      </c>
      <c r="E9" s="73"/>
    </row>
    <row r="10" spans="1:12" ht="30" customHeight="1" x14ac:dyDescent="0.25">
      <c r="D10" s="37" t="s">
        <v>234</v>
      </c>
      <c r="E10" s="38" t="s">
        <v>193</v>
      </c>
      <c r="K10" s="37" t="s">
        <v>234</v>
      </c>
      <c r="L10" s="38" t="s">
        <v>193</v>
      </c>
    </row>
    <row r="11" spans="1:12" ht="47.25" x14ac:dyDescent="0.25">
      <c r="A11" s="39"/>
      <c r="B11" s="40" t="s">
        <v>235</v>
      </c>
      <c r="D11" s="41" t="s">
        <v>236</v>
      </c>
      <c r="E11" s="41" t="s">
        <v>237</v>
      </c>
      <c r="K11" s="41" t="s">
        <v>238</v>
      </c>
      <c r="L11" s="41" t="s">
        <v>239</v>
      </c>
    </row>
    <row r="12" spans="1:12" ht="33" customHeight="1" x14ac:dyDescent="0.25">
      <c r="A12" s="42"/>
      <c r="B12" s="74" t="s">
        <v>240</v>
      </c>
      <c r="C12" s="74"/>
      <c r="D12" s="43"/>
      <c r="E12" s="43"/>
      <c r="K12" s="44">
        <f>D12*2*3*1</f>
        <v>0</v>
      </c>
      <c r="L12" s="44">
        <f>E12*3*1</f>
        <v>0</v>
      </c>
    </row>
    <row r="13" spans="1:12" ht="33" customHeight="1" x14ac:dyDescent="0.25">
      <c r="A13" s="42"/>
      <c r="B13" s="74" t="s">
        <v>241</v>
      </c>
      <c r="C13" s="74"/>
      <c r="D13" s="43"/>
      <c r="E13" s="43"/>
      <c r="K13" s="44">
        <f>D13*2*3*2</f>
        <v>0</v>
      </c>
      <c r="L13" s="44">
        <f>E13*2*3</f>
        <v>0</v>
      </c>
    </row>
    <row r="14" spans="1:12" ht="33" customHeight="1" x14ac:dyDescent="0.25">
      <c r="A14" s="42"/>
      <c r="B14" s="75" t="s">
        <v>242</v>
      </c>
      <c r="C14" s="76"/>
      <c r="D14" s="43"/>
      <c r="E14" s="43"/>
      <c r="K14" s="44">
        <f>D14*2*3*3</f>
        <v>0</v>
      </c>
      <c r="L14" s="44">
        <f>E14*3*3</f>
        <v>0</v>
      </c>
    </row>
    <row r="15" spans="1:12" ht="33" customHeight="1" x14ac:dyDescent="0.25">
      <c r="A15" s="42"/>
      <c r="B15" s="75" t="s">
        <v>243</v>
      </c>
      <c r="C15" s="74"/>
      <c r="D15" s="43"/>
      <c r="E15" s="43"/>
      <c r="K15" s="44">
        <f>D15*2*4*3</f>
        <v>0</v>
      </c>
      <c r="L15" s="44">
        <f>E15*4*3</f>
        <v>0</v>
      </c>
    </row>
    <row r="16" spans="1:12" ht="33" customHeight="1" x14ac:dyDescent="0.25">
      <c r="A16" s="42"/>
      <c r="B16" s="74" t="s">
        <v>244</v>
      </c>
      <c r="C16" s="74"/>
      <c r="D16" s="43"/>
      <c r="E16" s="43"/>
      <c r="K16" s="44">
        <f>D16*2*5*3</f>
        <v>0</v>
      </c>
      <c r="L16" s="44">
        <f>E16*5*3</f>
        <v>0</v>
      </c>
    </row>
    <row r="17" spans="1:12" ht="33" customHeight="1" x14ac:dyDescent="0.25">
      <c r="A17" s="42"/>
      <c r="B17" s="74" t="s">
        <v>245</v>
      </c>
      <c r="C17" s="74"/>
      <c r="D17" s="43"/>
      <c r="E17" s="43"/>
      <c r="K17" s="44">
        <f>D17*2*6*3</f>
        <v>0</v>
      </c>
      <c r="L17" s="44">
        <f>E17*6*3</f>
        <v>0</v>
      </c>
    </row>
    <row r="18" spans="1:12" ht="33" customHeight="1" x14ac:dyDescent="0.25">
      <c r="A18" s="42"/>
      <c r="B18" s="74" t="s">
        <v>246</v>
      </c>
      <c r="C18" s="74"/>
      <c r="D18" s="43"/>
      <c r="E18" s="43"/>
      <c r="K18" s="44">
        <f>D18*2*7*3</f>
        <v>0</v>
      </c>
      <c r="L18" s="44">
        <f>E18*7*3</f>
        <v>0</v>
      </c>
    </row>
    <row r="19" spans="1:12" ht="33" customHeight="1" x14ac:dyDescent="0.25">
      <c r="A19" s="42"/>
      <c r="B19" s="75" t="s">
        <v>247</v>
      </c>
      <c r="C19" s="74"/>
      <c r="D19" s="43"/>
      <c r="E19" s="43"/>
      <c r="K19" s="44">
        <f>D19*2*3*1</f>
        <v>0</v>
      </c>
      <c r="L19" s="44">
        <f>E19*3*1</f>
        <v>0</v>
      </c>
    </row>
    <row r="20" spans="1:12" ht="19.5" customHeight="1" x14ac:dyDescent="0.25">
      <c r="K20" s="45"/>
    </row>
    <row r="21" spans="1:12" ht="33" customHeight="1" x14ac:dyDescent="0.25">
      <c r="C21" s="46"/>
      <c r="D21" s="46"/>
      <c r="J21" s="47" t="s">
        <v>248</v>
      </c>
      <c r="K21" s="48">
        <f>SUM(K12:K20)</f>
        <v>0</v>
      </c>
      <c r="L21" s="48">
        <f>SUM(L12:L20)</f>
        <v>0</v>
      </c>
    </row>
  </sheetData>
  <mergeCells count="14">
    <mergeCell ref="A3:C3"/>
    <mergeCell ref="C4:D4"/>
    <mergeCell ref="C5:D5"/>
    <mergeCell ref="C6:D6"/>
    <mergeCell ref="B9:C9"/>
    <mergeCell ref="D9:E9"/>
    <mergeCell ref="B18:C18"/>
    <mergeCell ref="B19:C19"/>
    <mergeCell ref="B12:C12"/>
    <mergeCell ref="B13:C13"/>
    <mergeCell ref="B14:C14"/>
    <mergeCell ref="B15:C15"/>
    <mergeCell ref="B16:C16"/>
    <mergeCell ref="B17:C17"/>
  </mergeCells>
  <pageMargins left="0.7" right="0.7" top="0.78740157499999996" bottom="0.78740157499999996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workbookViewId="0">
      <selection activeCell="P12" sqref="P12"/>
    </sheetView>
  </sheetViews>
  <sheetFormatPr baseColWidth="10" defaultRowHeight="15.75" x14ac:dyDescent="0.25"/>
  <cols>
    <col min="1" max="1" width="5.5703125" style="2" customWidth="1"/>
    <col min="2" max="2" width="19.42578125" style="2" customWidth="1"/>
    <col min="3" max="3" width="24.42578125" style="2" customWidth="1"/>
    <col min="4" max="5" width="15" style="2" customWidth="1"/>
    <col min="6" max="7" width="11.42578125" style="2"/>
    <col min="8" max="8" width="37.85546875" style="2" customWidth="1"/>
    <col min="9" max="9" width="11.42578125" style="2"/>
    <col min="10" max="10" width="0" style="2" hidden="1" customWidth="1"/>
    <col min="11" max="12" width="16.28515625" style="2" hidden="1" customWidth="1"/>
    <col min="13" max="16384" width="11.42578125" style="2"/>
  </cols>
  <sheetData>
    <row r="2" spans="1:12" x14ac:dyDescent="0.25">
      <c r="A2" s="1" t="s">
        <v>232</v>
      </c>
      <c r="C2" s="1"/>
    </row>
    <row r="3" spans="1:12" x14ac:dyDescent="0.25">
      <c r="A3" s="70"/>
      <c r="B3" s="70"/>
      <c r="C3" s="70"/>
    </row>
    <row r="4" spans="1:12" x14ac:dyDescent="0.25">
      <c r="A4" s="2" t="s">
        <v>1</v>
      </c>
      <c r="C4" s="71"/>
      <c r="D4" s="71"/>
      <c r="F4" s="2" t="s">
        <v>24</v>
      </c>
      <c r="H4" s="52"/>
    </row>
    <row r="5" spans="1:12" x14ac:dyDescent="0.25">
      <c r="A5" s="2" t="s">
        <v>3</v>
      </c>
      <c r="C5" s="71"/>
      <c r="D5" s="71"/>
      <c r="F5" s="2" t="s">
        <v>25</v>
      </c>
      <c r="H5" s="52"/>
    </row>
    <row r="6" spans="1:12" x14ac:dyDescent="0.25">
      <c r="A6" s="2" t="s">
        <v>2</v>
      </c>
      <c r="C6" s="71"/>
      <c r="D6" s="71"/>
      <c r="F6" s="4"/>
    </row>
    <row r="9" spans="1:12" ht="15.75" customHeight="1" x14ac:dyDescent="0.25">
      <c r="B9" s="70"/>
      <c r="C9" s="72"/>
      <c r="D9" s="73" t="s">
        <v>233</v>
      </c>
      <c r="E9" s="73"/>
    </row>
    <row r="10" spans="1:12" ht="30" customHeight="1" x14ac:dyDescent="0.25">
      <c r="D10" s="37" t="s">
        <v>234</v>
      </c>
      <c r="E10" s="38" t="s">
        <v>193</v>
      </c>
      <c r="K10" s="37" t="s">
        <v>234</v>
      </c>
      <c r="L10" s="38" t="s">
        <v>193</v>
      </c>
    </row>
    <row r="11" spans="1:12" ht="47.25" x14ac:dyDescent="0.25">
      <c r="A11" s="39"/>
      <c r="B11" s="40" t="s">
        <v>235</v>
      </c>
      <c r="D11" s="41" t="s">
        <v>236</v>
      </c>
      <c r="E11" s="41" t="s">
        <v>237</v>
      </c>
      <c r="K11" s="41" t="s">
        <v>238</v>
      </c>
      <c r="L11" s="41" t="s">
        <v>239</v>
      </c>
    </row>
    <row r="12" spans="1:12" ht="33" customHeight="1" x14ac:dyDescent="0.25">
      <c r="A12" s="42"/>
      <c r="B12" s="74" t="s">
        <v>240</v>
      </c>
      <c r="C12" s="74"/>
      <c r="D12" s="43"/>
      <c r="E12" s="43"/>
      <c r="K12" s="44">
        <f>D12*2*3*1</f>
        <v>0</v>
      </c>
      <c r="L12" s="44">
        <f>E12*3*1</f>
        <v>0</v>
      </c>
    </row>
    <row r="13" spans="1:12" ht="33" customHeight="1" x14ac:dyDescent="0.25">
      <c r="A13" s="42"/>
      <c r="B13" s="74" t="s">
        <v>241</v>
      </c>
      <c r="C13" s="74"/>
      <c r="D13" s="43"/>
      <c r="E13" s="43"/>
      <c r="K13" s="44">
        <f>D13*2*3*2</f>
        <v>0</v>
      </c>
      <c r="L13" s="44">
        <f>E13*2*3</f>
        <v>0</v>
      </c>
    </row>
    <row r="14" spans="1:12" ht="33" customHeight="1" x14ac:dyDescent="0.25">
      <c r="A14" s="42"/>
      <c r="B14" s="75" t="s">
        <v>242</v>
      </c>
      <c r="C14" s="76"/>
      <c r="D14" s="43"/>
      <c r="E14" s="43"/>
      <c r="K14" s="44">
        <f>D14*2*3*3</f>
        <v>0</v>
      </c>
      <c r="L14" s="44">
        <f>E14*3*3</f>
        <v>0</v>
      </c>
    </row>
    <row r="15" spans="1:12" ht="33" customHeight="1" x14ac:dyDescent="0.25">
      <c r="A15" s="42"/>
      <c r="B15" s="75" t="s">
        <v>243</v>
      </c>
      <c r="C15" s="74"/>
      <c r="D15" s="43"/>
      <c r="E15" s="43"/>
      <c r="K15" s="44">
        <f>D15*2*4*3</f>
        <v>0</v>
      </c>
      <c r="L15" s="44">
        <f>E15*4*3</f>
        <v>0</v>
      </c>
    </row>
    <row r="16" spans="1:12" ht="33" customHeight="1" x14ac:dyDescent="0.25">
      <c r="A16" s="42"/>
      <c r="B16" s="74" t="s">
        <v>244</v>
      </c>
      <c r="C16" s="74"/>
      <c r="D16" s="43"/>
      <c r="E16" s="43"/>
      <c r="K16" s="44">
        <f>D16*2*5*3</f>
        <v>0</v>
      </c>
      <c r="L16" s="44">
        <f>E16*5*3</f>
        <v>0</v>
      </c>
    </row>
    <row r="17" spans="1:12" ht="33" customHeight="1" x14ac:dyDescent="0.25">
      <c r="A17" s="42"/>
      <c r="B17" s="74" t="s">
        <v>245</v>
      </c>
      <c r="C17" s="74"/>
      <c r="D17" s="43"/>
      <c r="E17" s="43"/>
      <c r="K17" s="44">
        <f>D17*2*6*3</f>
        <v>0</v>
      </c>
      <c r="L17" s="44">
        <f>E17*6*3</f>
        <v>0</v>
      </c>
    </row>
    <row r="18" spans="1:12" ht="33" customHeight="1" x14ac:dyDescent="0.25">
      <c r="A18" s="42"/>
      <c r="B18" s="74" t="s">
        <v>246</v>
      </c>
      <c r="C18" s="74"/>
      <c r="D18" s="43"/>
      <c r="E18" s="43"/>
      <c r="K18" s="44">
        <f>D18*2*7*3</f>
        <v>0</v>
      </c>
      <c r="L18" s="44">
        <f>E18*7*3</f>
        <v>0</v>
      </c>
    </row>
    <row r="19" spans="1:12" ht="33" customHeight="1" x14ac:dyDescent="0.25">
      <c r="A19" s="42"/>
      <c r="B19" s="75" t="s">
        <v>247</v>
      </c>
      <c r="C19" s="74"/>
      <c r="D19" s="43"/>
      <c r="E19" s="43"/>
      <c r="K19" s="44">
        <f>D19*2*3*1</f>
        <v>0</v>
      </c>
      <c r="L19" s="44">
        <f>E19*3*1</f>
        <v>0</v>
      </c>
    </row>
    <row r="20" spans="1:12" ht="19.5" customHeight="1" x14ac:dyDescent="0.25">
      <c r="K20" s="45"/>
    </row>
    <row r="21" spans="1:12" ht="33" customHeight="1" x14ac:dyDescent="0.25">
      <c r="C21" s="46"/>
      <c r="D21" s="46"/>
      <c r="J21" s="47" t="s">
        <v>248</v>
      </c>
      <c r="K21" s="48">
        <f>SUM(K12:K20)</f>
        <v>0</v>
      </c>
      <c r="L21" s="48">
        <f>SUM(L12:L20)</f>
        <v>0</v>
      </c>
    </row>
  </sheetData>
  <mergeCells count="14">
    <mergeCell ref="A3:C3"/>
    <mergeCell ref="C4:D4"/>
    <mergeCell ref="C5:D5"/>
    <mergeCell ref="C6:D6"/>
    <mergeCell ref="B9:C9"/>
    <mergeCell ref="D9:E9"/>
    <mergeCell ref="B18:C18"/>
    <mergeCell ref="B19:C19"/>
    <mergeCell ref="B12:C12"/>
    <mergeCell ref="B13:C13"/>
    <mergeCell ref="B14:C14"/>
    <mergeCell ref="B15:C15"/>
    <mergeCell ref="B16:C16"/>
    <mergeCell ref="B17:C17"/>
  </mergeCells>
  <pageMargins left="0.7" right="0.7" top="0.78740157499999996" bottom="0.78740157499999996" header="0.3" footer="0.3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pageSetUpPr fitToPage="1"/>
  </sheetPr>
  <dimension ref="A2:O37"/>
  <sheetViews>
    <sheetView workbookViewId="0">
      <selection activeCell="S19" sqref="S19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2" spans="1:12" x14ac:dyDescent="0.25">
      <c r="A2" s="1" t="s">
        <v>0</v>
      </c>
    </row>
    <row r="4" spans="1:12" x14ac:dyDescent="0.25">
      <c r="A4" s="4" t="s">
        <v>1</v>
      </c>
      <c r="B4" s="4"/>
      <c r="C4" s="4"/>
      <c r="D4" s="16"/>
      <c r="F4" s="2" t="s">
        <v>2</v>
      </c>
      <c r="G4" s="77"/>
      <c r="H4" s="77"/>
      <c r="J4" s="2" t="s">
        <v>24</v>
      </c>
      <c r="L4" s="16"/>
    </row>
    <row r="5" spans="1:12" x14ac:dyDescent="0.25">
      <c r="A5" s="2" t="s">
        <v>3</v>
      </c>
      <c r="D5" s="16"/>
      <c r="F5" s="4" t="s">
        <v>4</v>
      </c>
      <c r="G5" s="77"/>
      <c r="H5" s="77"/>
      <c r="J5" s="2" t="s">
        <v>25</v>
      </c>
      <c r="L5" s="16"/>
    </row>
    <row r="6" spans="1:12" x14ac:dyDescent="0.25">
      <c r="A6" s="4"/>
      <c r="B6" s="4"/>
      <c r="C6" s="4"/>
    </row>
    <row r="8" spans="1:12" x14ac:dyDescent="0.25">
      <c r="A8" s="70" t="s">
        <v>5</v>
      </c>
      <c r="B8" s="70"/>
      <c r="C8" s="70"/>
      <c r="D8" s="81"/>
      <c r="E8" s="82" t="s">
        <v>6</v>
      </c>
      <c r="F8" s="82"/>
      <c r="G8" s="5" t="s">
        <v>7</v>
      </c>
      <c r="H8" s="5"/>
    </row>
    <row r="9" spans="1:12" x14ac:dyDescent="0.25">
      <c r="E9" s="5" t="s">
        <v>8</v>
      </c>
      <c r="F9" s="5" t="s">
        <v>9</v>
      </c>
      <c r="G9" s="5" t="s">
        <v>8</v>
      </c>
      <c r="H9" s="5" t="s">
        <v>9</v>
      </c>
    </row>
    <row r="10" spans="1:12" ht="26.25" customHeight="1" x14ac:dyDescent="0.25">
      <c r="E10" s="6"/>
      <c r="F10" s="6"/>
      <c r="G10" s="6"/>
      <c r="H10" s="6"/>
    </row>
    <row r="12" spans="1:12" x14ac:dyDescent="0.25">
      <c r="A12" s="7" t="s">
        <v>10</v>
      </c>
      <c r="B12" s="7"/>
      <c r="C12" s="7"/>
      <c r="H12" s="8">
        <v>1</v>
      </c>
      <c r="I12" s="8"/>
    </row>
    <row r="13" spans="1:12" x14ac:dyDescent="0.25">
      <c r="H13" s="8"/>
      <c r="I13" s="8"/>
    </row>
    <row r="14" spans="1:12" x14ac:dyDescent="0.25">
      <c r="A14" s="7" t="s">
        <v>11</v>
      </c>
      <c r="B14" s="7"/>
      <c r="C14" s="7"/>
      <c r="H14" s="8">
        <v>1</v>
      </c>
      <c r="I14" s="8"/>
    </row>
    <row r="15" spans="1:12" x14ac:dyDescent="0.25">
      <c r="A15" s="7" t="s">
        <v>12</v>
      </c>
      <c r="B15" s="7"/>
      <c r="C15" s="7"/>
      <c r="D15" s="83"/>
      <c r="E15" s="84"/>
      <c r="F15" s="84"/>
      <c r="H15" s="8"/>
      <c r="I15" s="8"/>
    </row>
    <row r="16" spans="1:12" x14ac:dyDescent="0.25">
      <c r="H16" s="8"/>
      <c r="I16" s="8"/>
    </row>
    <row r="17" spans="1:15" x14ac:dyDescent="0.25">
      <c r="A17" s="3" t="s">
        <v>13</v>
      </c>
      <c r="B17" s="7"/>
      <c r="C17" s="7"/>
      <c r="I17" s="8"/>
      <c r="J17" s="8">
        <v>1</v>
      </c>
    </row>
    <row r="19" spans="1:15" x14ac:dyDescent="0.25">
      <c r="A19" s="3" t="s">
        <v>31</v>
      </c>
      <c r="B19" s="7"/>
      <c r="C19" s="7"/>
      <c r="D19" s="7"/>
      <c r="E19" s="7"/>
      <c r="F19" s="7"/>
      <c r="G19" s="7"/>
      <c r="I19" s="78"/>
      <c r="J19" s="79"/>
      <c r="O19" s="1" t="s">
        <v>15</v>
      </c>
    </row>
    <row r="20" spans="1:15" x14ac:dyDescent="0.25">
      <c r="A20" s="4"/>
      <c r="O20" s="1"/>
    </row>
    <row r="21" spans="1:15" x14ac:dyDescent="0.25">
      <c r="A21" s="1" t="s">
        <v>14</v>
      </c>
    </row>
    <row r="22" spans="1:15" ht="18.75" customHeight="1" x14ac:dyDescent="0.25">
      <c r="A22" s="2" t="s">
        <v>16</v>
      </c>
      <c r="B22" s="59" t="s">
        <v>17</v>
      </c>
      <c r="C22" s="59"/>
      <c r="D22" s="80"/>
      <c r="E22" s="6"/>
      <c r="F22" s="2" t="s">
        <v>28</v>
      </c>
    </row>
    <row r="23" spans="1:15" ht="18.75" customHeight="1" x14ac:dyDescent="0.25">
      <c r="A23" s="2" t="s">
        <v>26</v>
      </c>
      <c r="B23" s="59" t="s">
        <v>27</v>
      </c>
      <c r="C23" s="59"/>
      <c r="D23" s="80"/>
      <c r="E23" s="6"/>
      <c r="F23" s="2" t="s">
        <v>30</v>
      </c>
      <c r="O23" s="9">
        <f>IF($H$12=2,$E$23*$E$26*2*$J$17,$E$23*$E$26*$J$17)</f>
        <v>0</v>
      </c>
    </row>
    <row r="24" spans="1:15" ht="18.75" customHeight="1" x14ac:dyDescent="0.25">
      <c r="A24" s="2" t="s">
        <v>19</v>
      </c>
      <c r="B24" s="2" t="s">
        <v>18</v>
      </c>
      <c r="E24" s="6"/>
      <c r="O24" s="9">
        <f>IF($H$12=2,E24*$E$26*2*$J$17,E24*$E$26*$J$17)</f>
        <v>0</v>
      </c>
    </row>
    <row r="25" spans="1:15" ht="18.75" customHeight="1" x14ac:dyDescent="0.25">
      <c r="A25" s="2" t="s">
        <v>29</v>
      </c>
      <c r="B25" s="2" t="s">
        <v>20</v>
      </c>
      <c r="E25" s="6"/>
      <c r="O25" s="9">
        <f>IF($H$12=2,E25*$E$26*2,E25*$E$26)</f>
        <v>0</v>
      </c>
    </row>
    <row r="26" spans="1:15" ht="18.75" customHeight="1" x14ac:dyDescent="0.25">
      <c r="A26" s="2" t="s">
        <v>21</v>
      </c>
      <c r="E26" s="6"/>
    </row>
    <row r="27" spans="1:15" x14ac:dyDescent="0.25">
      <c r="G27" s="10"/>
      <c r="O27" s="9"/>
    </row>
    <row r="28" spans="1:15" x14ac:dyDescent="0.25">
      <c r="A28" s="1" t="s">
        <v>22</v>
      </c>
      <c r="G28" s="10"/>
      <c r="O28" s="9"/>
    </row>
    <row r="29" spans="1:15" ht="18.75" customHeight="1" x14ac:dyDescent="0.25">
      <c r="A29" s="2" t="s">
        <v>16</v>
      </c>
      <c r="B29" s="59" t="s">
        <v>17</v>
      </c>
      <c r="C29" s="59"/>
      <c r="D29" s="80"/>
      <c r="E29" s="6"/>
      <c r="F29" s="2" t="s">
        <v>28</v>
      </c>
    </row>
    <row r="30" spans="1:15" ht="18.75" customHeight="1" x14ac:dyDescent="0.25">
      <c r="A30" s="2" t="s">
        <v>26</v>
      </c>
      <c r="B30" s="59" t="s">
        <v>27</v>
      </c>
      <c r="C30" s="59"/>
      <c r="D30" s="80"/>
      <c r="E30" s="6"/>
      <c r="F30" s="2" t="s">
        <v>30</v>
      </c>
      <c r="O30" s="9">
        <f>IF($H$12=2,$E$30*$E$33*2*$J$17,$E$30*$E$33*$J$17)</f>
        <v>0</v>
      </c>
    </row>
    <row r="31" spans="1:15" ht="18.75" customHeight="1" x14ac:dyDescent="0.25">
      <c r="A31" s="2" t="s">
        <v>19</v>
      </c>
      <c r="B31" s="2" t="s">
        <v>18</v>
      </c>
      <c r="E31" s="6"/>
      <c r="O31" s="9">
        <f>IF($H$12=2,E31*$E$33*2*$J$17,E31*$E$33*$J$17)</f>
        <v>0</v>
      </c>
    </row>
    <row r="32" spans="1:15" ht="18.75" customHeight="1" x14ac:dyDescent="0.25">
      <c r="A32" s="2" t="s">
        <v>29</v>
      </c>
      <c r="B32" s="2" t="s">
        <v>20</v>
      </c>
      <c r="E32" s="6"/>
      <c r="O32" s="9">
        <f>IF($H$12=2,E32*$E$33*2,E32*$E$33)</f>
        <v>0</v>
      </c>
    </row>
    <row r="33" spans="1:15" ht="18.75" customHeight="1" x14ac:dyDescent="0.25">
      <c r="A33" s="2" t="s">
        <v>21</v>
      </c>
      <c r="E33" s="6"/>
      <c r="O33" s="13"/>
    </row>
    <row r="34" spans="1:15" ht="18.75" customHeight="1" x14ac:dyDescent="0.25"/>
    <row r="35" spans="1:15" x14ac:dyDescent="0.25">
      <c r="G35" s="10"/>
      <c r="O35" s="9">
        <f>SUM(O20:O34)</f>
        <v>0</v>
      </c>
    </row>
    <row r="36" spans="1:15" x14ac:dyDescent="0.25">
      <c r="G36" s="10"/>
      <c r="N36" s="12" t="s">
        <v>23</v>
      </c>
      <c r="O36" s="11">
        <f>IF(H14=2,O35/2,O35)</f>
        <v>0</v>
      </c>
    </row>
    <row r="37" spans="1:15" x14ac:dyDescent="0.25">
      <c r="F37" s="10"/>
    </row>
  </sheetData>
  <sheetProtection selectLockedCells="1" selectUnlockedCells="1"/>
  <mergeCells count="10">
    <mergeCell ref="G4:H4"/>
    <mergeCell ref="G5:H5"/>
    <mergeCell ref="I19:J19"/>
    <mergeCell ref="B30:D30"/>
    <mergeCell ref="A8:D8"/>
    <mergeCell ref="E8:F8"/>
    <mergeCell ref="B22:D22"/>
    <mergeCell ref="B29:D29"/>
    <mergeCell ref="B23:D23"/>
    <mergeCell ref="D15:F15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15</xdr:row>
                    <xdr:rowOff>190500</xdr:rowOff>
                  </from>
                  <to>
                    <xdr:col>7</xdr:col>
                    <xdr:colOff>371475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914400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904875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pageSetUpPr fitToPage="1"/>
  </sheetPr>
  <dimension ref="A1:O36"/>
  <sheetViews>
    <sheetView topLeftCell="A7" workbookViewId="0">
      <selection activeCell="E34" sqref="E34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18"/>
      <c r="F3" s="2" t="s">
        <v>2</v>
      </c>
      <c r="G3" s="77"/>
      <c r="H3" s="77"/>
      <c r="J3" s="2" t="s">
        <v>24</v>
      </c>
      <c r="L3" s="18"/>
    </row>
    <row r="4" spans="1:12" x14ac:dyDescent="0.25">
      <c r="A4" s="2" t="s">
        <v>3</v>
      </c>
      <c r="D4" s="18"/>
      <c r="F4" s="4" t="s">
        <v>4</v>
      </c>
      <c r="G4" s="77"/>
      <c r="H4" s="77"/>
      <c r="J4" s="2" t="s">
        <v>25</v>
      </c>
      <c r="L4" s="18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I18:J18"/>
    <mergeCell ref="B21:D21"/>
    <mergeCell ref="B22:D22"/>
    <mergeCell ref="B28:D28"/>
    <mergeCell ref="B29:D29"/>
    <mergeCell ref="G3:H3"/>
    <mergeCell ref="G4:H4"/>
    <mergeCell ref="A7:D7"/>
    <mergeCell ref="E7:F7"/>
    <mergeCell ref="D14:F14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>
    <pageSetUpPr fitToPage="1"/>
  </sheetPr>
  <dimension ref="A1:O36"/>
  <sheetViews>
    <sheetView topLeftCell="A7" workbookViewId="0">
      <selection activeCell="E34" sqref="E34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18"/>
      <c r="F3" s="2" t="s">
        <v>2</v>
      </c>
      <c r="G3" s="77"/>
      <c r="H3" s="77"/>
      <c r="J3" s="2" t="s">
        <v>24</v>
      </c>
      <c r="L3" s="18"/>
    </row>
    <row r="4" spans="1:12" x14ac:dyDescent="0.25">
      <c r="A4" s="2" t="s">
        <v>3</v>
      </c>
      <c r="D4" s="18"/>
      <c r="F4" s="4" t="s">
        <v>4</v>
      </c>
      <c r="G4" s="77"/>
      <c r="H4" s="77"/>
      <c r="J4" s="2" t="s">
        <v>25</v>
      </c>
      <c r="L4" s="18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I18:J18"/>
    <mergeCell ref="B21:D21"/>
    <mergeCell ref="B22:D22"/>
    <mergeCell ref="B28:D28"/>
    <mergeCell ref="B29:D29"/>
    <mergeCell ref="G3:H3"/>
    <mergeCell ref="G4:H4"/>
    <mergeCell ref="A7:D7"/>
    <mergeCell ref="E7:F7"/>
    <mergeCell ref="D14:F14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pageSetUpPr fitToPage="1"/>
  </sheetPr>
  <dimension ref="A1:O36"/>
  <sheetViews>
    <sheetView topLeftCell="A7" workbookViewId="0">
      <selection activeCell="E34" sqref="E34"/>
    </sheetView>
  </sheetViews>
  <sheetFormatPr baseColWidth="10" defaultRowHeight="15.75" x14ac:dyDescent="0.25"/>
  <cols>
    <col min="1" max="1" width="3.7109375" style="2" customWidth="1"/>
    <col min="2" max="2" width="13.28515625" style="2" customWidth="1"/>
    <col min="3" max="3" width="10.42578125" style="2" customWidth="1"/>
    <col min="4" max="4" width="30.28515625" style="2" customWidth="1"/>
    <col min="5" max="8" width="16.85546875" style="2" customWidth="1"/>
    <col min="9" max="9" width="6.42578125" style="2" customWidth="1"/>
    <col min="10" max="11" width="11.42578125" style="2"/>
    <col min="12" max="12" width="24.42578125" style="2" customWidth="1"/>
    <col min="13" max="13" width="11.42578125" style="2"/>
    <col min="14" max="14" width="11.42578125" style="2" hidden="1" customWidth="1"/>
    <col min="15" max="15" width="17.42578125" style="2" hidden="1" customWidth="1"/>
    <col min="16" max="250" width="11.42578125" style="2"/>
    <col min="251" max="251" width="3.140625" style="2" bestFit="1" customWidth="1"/>
    <col min="252" max="253" width="11.42578125" style="2"/>
    <col min="254" max="254" width="23.28515625" style="2" customWidth="1"/>
    <col min="255" max="255" width="12.85546875" style="2" customWidth="1"/>
    <col min="256" max="506" width="11.42578125" style="2"/>
    <col min="507" max="507" width="3.140625" style="2" bestFit="1" customWidth="1"/>
    <col min="508" max="509" width="11.42578125" style="2"/>
    <col min="510" max="510" width="23.28515625" style="2" customWidth="1"/>
    <col min="511" max="511" width="12.85546875" style="2" customWidth="1"/>
    <col min="512" max="762" width="11.42578125" style="2"/>
    <col min="763" max="763" width="3.140625" style="2" bestFit="1" customWidth="1"/>
    <col min="764" max="765" width="11.42578125" style="2"/>
    <col min="766" max="766" width="23.28515625" style="2" customWidth="1"/>
    <col min="767" max="767" width="12.85546875" style="2" customWidth="1"/>
    <col min="768" max="1018" width="11.42578125" style="2"/>
    <col min="1019" max="1019" width="3.140625" style="2" bestFit="1" customWidth="1"/>
    <col min="1020" max="1021" width="11.42578125" style="2"/>
    <col min="1022" max="1022" width="23.28515625" style="2" customWidth="1"/>
    <col min="1023" max="1023" width="12.85546875" style="2" customWidth="1"/>
    <col min="1024" max="1274" width="11.42578125" style="2"/>
    <col min="1275" max="1275" width="3.140625" style="2" bestFit="1" customWidth="1"/>
    <col min="1276" max="1277" width="11.42578125" style="2"/>
    <col min="1278" max="1278" width="23.28515625" style="2" customWidth="1"/>
    <col min="1279" max="1279" width="12.85546875" style="2" customWidth="1"/>
    <col min="1280" max="1530" width="11.42578125" style="2"/>
    <col min="1531" max="1531" width="3.140625" style="2" bestFit="1" customWidth="1"/>
    <col min="1532" max="1533" width="11.42578125" style="2"/>
    <col min="1534" max="1534" width="23.28515625" style="2" customWidth="1"/>
    <col min="1535" max="1535" width="12.85546875" style="2" customWidth="1"/>
    <col min="1536" max="1786" width="11.42578125" style="2"/>
    <col min="1787" max="1787" width="3.140625" style="2" bestFit="1" customWidth="1"/>
    <col min="1788" max="1789" width="11.42578125" style="2"/>
    <col min="1790" max="1790" width="23.28515625" style="2" customWidth="1"/>
    <col min="1791" max="1791" width="12.85546875" style="2" customWidth="1"/>
    <col min="1792" max="2042" width="11.42578125" style="2"/>
    <col min="2043" max="2043" width="3.140625" style="2" bestFit="1" customWidth="1"/>
    <col min="2044" max="2045" width="11.42578125" style="2"/>
    <col min="2046" max="2046" width="23.28515625" style="2" customWidth="1"/>
    <col min="2047" max="2047" width="12.85546875" style="2" customWidth="1"/>
    <col min="2048" max="2298" width="11.42578125" style="2"/>
    <col min="2299" max="2299" width="3.140625" style="2" bestFit="1" customWidth="1"/>
    <col min="2300" max="2301" width="11.42578125" style="2"/>
    <col min="2302" max="2302" width="23.28515625" style="2" customWidth="1"/>
    <col min="2303" max="2303" width="12.85546875" style="2" customWidth="1"/>
    <col min="2304" max="2554" width="11.42578125" style="2"/>
    <col min="2555" max="2555" width="3.140625" style="2" bestFit="1" customWidth="1"/>
    <col min="2556" max="2557" width="11.42578125" style="2"/>
    <col min="2558" max="2558" width="23.28515625" style="2" customWidth="1"/>
    <col min="2559" max="2559" width="12.85546875" style="2" customWidth="1"/>
    <col min="2560" max="2810" width="11.42578125" style="2"/>
    <col min="2811" max="2811" width="3.140625" style="2" bestFit="1" customWidth="1"/>
    <col min="2812" max="2813" width="11.42578125" style="2"/>
    <col min="2814" max="2814" width="23.28515625" style="2" customWidth="1"/>
    <col min="2815" max="2815" width="12.85546875" style="2" customWidth="1"/>
    <col min="2816" max="3066" width="11.42578125" style="2"/>
    <col min="3067" max="3067" width="3.140625" style="2" bestFit="1" customWidth="1"/>
    <col min="3068" max="3069" width="11.42578125" style="2"/>
    <col min="3070" max="3070" width="23.28515625" style="2" customWidth="1"/>
    <col min="3071" max="3071" width="12.85546875" style="2" customWidth="1"/>
    <col min="3072" max="3322" width="11.42578125" style="2"/>
    <col min="3323" max="3323" width="3.140625" style="2" bestFit="1" customWidth="1"/>
    <col min="3324" max="3325" width="11.42578125" style="2"/>
    <col min="3326" max="3326" width="23.28515625" style="2" customWidth="1"/>
    <col min="3327" max="3327" width="12.85546875" style="2" customWidth="1"/>
    <col min="3328" max="3578" width="11.42578125" style="2"/>
    <col min="3579" max="3579" width="3.140625" style="2" bestFit="1" customWidth="1"/>
    <col min="3580" max="3581" width="11.42578125" style="2"/>
    <col min="3582" max="3582" width="23.28515625" style="2" customWidth="1"/>
    <col min="3583" max="3583" width="12.85546875" style="2" customWidth="1"/>
    <col min="3584" max="3834" width="11.42578125" style="2"/>
    <col min="3835" max="3835" width="3.140625" style="2" bestFit="1" customWidth="1"/>
    <col min="3836" max="3837" width="11.42578125" style="2"/>
    <col min="3838" max="3838" width="23.28515625" style="2" customWidth="1"/>
    <col min="3839" max="3839" width="12.85546875" style="2" customWidth="1"/>
    <col min="3840" max="4090" width="11.42578125" style="2"/>
    <col min="4091" max="4091" width="3.140625" style="2" bestFit="1" customWidth="1"/>
    <col min="4092" max="4093" width="11.42578125" style="2"/>
    <col min="4094" max="4094" width="23.28515625" style="2" customWidth="1"/>
    <col min="4095" max="4095" width="12.85546875" style="2" customWidth="1"/>
    <col min="4096" max="4346" width="11.42578125" style="2"/>
    <col min="4347" max="4347" width="3.140625" style="2" bestFit="1" customWidth="1"/>
    <col min="4348" max="4349" width="11.42578125" style="2"/>
    <col min="4350" max="4350" width="23.28515625" style="2" customWidth="1"/>
    <col min="4351" max="4351" width="12.85546875" style="2" customWidth="1"/>
    <col min="4352" max="4602" width="11.42578125" style="2"/>
    <col min="4603" max="4603" width="3.140625" style="2" bestFit="1" customWidth="1"/>
    <col min="4604" max="4605" width="11.42578125" style="2"/>
    <col min="4606" max="4606" width="23.28515625" style="2" customWidth="1"/>
    <col min="4607" max="4607" width="12.85546875" style="2" customWidth="1"/>
    <col min="4608" max="4858" width="11.42578125" style="2"/>
    <col min="4859" max="4859" width="3.140625" style="2" bestFit="1" customWidth="1"/>
    <col min="4860" max="4861" width="11.42578125" style="2"/>
    <col min="4862" max="4862" width="23.28515625" style="2" customWidth="1"/>
    <col min="4863" max="4863" width="12.85546875" style="2" customWidth="1"/>
    <col min="4864" max="5114" width="11.42578125" style="2"/>
    <col min="5115" max="5115" width="3.140625" style="2" bestFit="1" customWidth="1"/>
    <col min="5116" max="5117" width="11.42578125" style="2"/>
    <col min="5118" max="5118" width="23.28515625" style="2" customWidth="1"/>
    <col min="5119" max="5119" width="12.85546875" style="2" customWidth="1"/>
    <col min="5120" max="5370" width="11.42578125" style="2"/>
    <col min="5371" max="5371" width="3.140625" style="2" bestFit="1" customWidth="1"/>
    <col min="5372" max="5373" width="11.42578125" style="2"/>
    <col min="5374" max="5374" width="23.28515625" style="2" customWidth="1"/>
    <col min="5375" max="5375" width="12.85546875" style="2" customWidth="1"/>
    <col min="5376" max="5626" width="11.42578125" style="2"/>
    <col min="5627" max="5627" width="3.140625" style="2" bestFit="1" customWidth="1"/>
    <col min="5628" max="5629" width="11.42578125" style="2"/>
    <col min="5630" max="5630" width="23.28515625" style="2" customWidth="1"/>
    <col min="5631" max="5631" width="12.85546875" style="2" customWidth="1"/>
    <col min="5632" max="5882" width="11.42578125" style="2"/>
    <col min="5883" max="5883" width="3.140625" style="2" bestFit="1" customWidth="1"/>
    <col min="5884" max="5885" width="11.42578125" style="2"/>
    <col min="5886" max="5886" width="23.28515625" style="2" customWidth="1"/>
    <col min="5887" max="5887" width="12.85546875" style="2" customWidth="1"/>
    <col min="5888" max="6138" width="11.42578125" style="2"/>
    <col min="6139" max="6139" width="3.140625" style="2" bestFit="1" customWidth="1"/>
    <col min="6140" max="6141" width="11.42578125" style="2"/>
    <col min="6142" max="6142" width="23.28515625" style="2" customWidth="1"/>
    <col min="6143" max="6143" width="12.85546875" style="2" customWidth="1"/>
    <col min="6144" max="6394" width="11.42578125" style="2"/>
    <col min="6395" max="6395" width="3.140625" style="2" bestFit="1" customWidth="1"/>
    <col min="6396" max="6397" width="11.42578125" style="2"/>
    <col min="6398" max="6398" width="23.28515625" style="2" customWidth="1"/>
    <col min="6399" max="6399" width="12.85546875" style="2" customWidth="1"/>
    <col min="6400" max="6650" width="11.42578125" style="2"/>
    <col min="6651" max="6651" width="3.140625" style="2" bestFit="1" customWidth="1"/>
    <col min="6652" max="6653" width="11.42578125" style="2"/>
    <col min="6654" max="6654" width="23.28515625" style="2" customWidth="1"/>
    <col min="6655" max="6655" width="12.85546875" style="2" customWidth="1"/>
    <col min="6656" max="6906" width="11.42578125" style="2"/>
    <col min="6907" max="6907" width="3.140625" style="2" bestFit="1" customWidth="1"/>
    <col min="6908" max="6909" width="11.42578125" style="2"/>
    <col min="6910" max="6910" width="23.28515625" style="2" customWidth="1"/>
    <col min="6911" max="6911" width="12.85546875" style="2" customWidth="1"/>
    <col min="6912" max="7162" width="11.42578125" style="2"/>
    <col min="7163" max="7163" width="3.140625" style="2" bestFit="1" customWidth="1"/>
    <col min="7164" max="7165" width="11.42578125" style="2"/>
    <col min="7166" max="7166" width="23.28515625" style="2" customWidth="1"/>
    <col min="7167" max="7167" width="12.85546875" style="2" customWidth="1"/>
    <col min="7168" max="7418" width="11.42578125" style="2"/>
    <col min="7419" max="7419" width="3.140625" style="2" bestFit="1" customWidth="1"/>
    <col min="7420" max="7421" width="11.42578125" style="2"/>
    <col min="7422" max="7422" width="23.28515625" style="2" customWidth="1"/>
    <col min="7423" max="7423" width="12.85546875" style="2" customWidth="1"/>
    <col min="7424" max="7674" width="11.42578125" style="2"/>
    <col min="7675" max="7675" width="3.140625" style="2" bestFit="1" customWidth="1"/>
    <col min="7676" max="7677" width="11.42578125" style="2"/>
    <col min="7678" max="7678" width="23.28515625" style="2" customWidth="1"/>
    <col min="7679" max="7679" width="12.85546875" style="2" customWidth="1"/>
    <col min="7680" max="7930" width="11.42578125" style="2"/>
    <col min="7931" max="7931" width="3.140625" style="2" bestFit="1" customWidth="1"/>
    <col min="7932" max="7933" width="11.42578125" style="2"/>
    <col min="7934" max="7934" width="23.28515625" style="2" customWidth="1"/>
    <col min="7935" max="7935" width="12.85546875" style="2" customWidth="1"/>
    <col min="7936" max="8186" width="11.42578125" style="2"/>
    <col min="8187" max="8187" width="3.140625" style="2" bestFit="1" customWidth="1"/>
    <col min="8188" max="8189" width="11.42578125" style="2"/>
    <col min="8190" max="8190" width="23.28515625" style="2" customWidth="1"/>
    <col min="8191" max="8191" width="12.85546875" style="2" customWidth="1"/>
    <col min="8192" max="8442" width="11.42578125" style="2"/>
    <col min="8443" max="8443" width="3.140625" style="2" bestFit="1" customWidth="1"/>
    <col min="8444" max="8445" width="11.42578125" style="2"/>
    <col min="8446" max="8446" width="23.28515625" style="2" customWidth="1"/>
    <col min="8447" max="8447" width="12.85546875" style="2" customWidth="1"/>
    <col min="8448" max="8698" width="11.42578125" style="2"/>
    <col min="8699" max="8699" width="3.140625" style="2" bestFit="1" customWidth="1"/>
    <col min="8700" max="8701" width="11.42578125" style="2"/>
    <col min="8702" max="8702" width="23.28515625" style="2" customWidth="1"/>
    <col min="8703" max="8703" width="12.85546875" style="2" customWidth="1"/>
    <col min="8704" max="8954" width="11.42578125" style="2"/>
    <col min="8955" max="8955" width="3.140625" style="2" bestFit="1" customWidth="1"/>
    <col min="8956" max="8957" width="11.42578125" style="2"/>
    <col min="8958" max="8958" width="23.28515625" style="2" customWidth="1"/>
    <col min="8959" max="8959" width="12.85546875" style="2" customWidth="1"/>
    <col min="8960" max="9210" width="11.42578125" style="2"/>
    <col min="9211" max="9211" width="3.140625" style="2" bestFit="1" customWidth="1"/>
    <col min="9212" max="9213" width="11.42578125" style="2"/>
    <col min="9214" max="9214" width="23.28515625" style="2" customWidth="1"/>
    <col min="9215" max="9215" width="12.85546875" style="2" customWidth="1"/>
    <col min="9216" max="9466" width="11.42578125" style="2"/>
    <col min="9467" max="9467" width="3.140625" style="2" bestFit="1" customWidth="1"/>
    <col min="9468" max="9469" width="11.42578125" style="2"/>
    <col min="9470" max="9470" width="23.28515625" style="2" customWidth="1"/>
    <col min="9471" max="9471" width="12.85546875" style="2" customWidth="1"/>
    <col min="9472" max="9722" width="11.42578125" style="2"/>
    <col min="9723" max="9723" width="3.140625" style="2" bestFit="1" customWidth="1"/>
    <col min="9724" max="9725" width="11.42578125" style="2"/>
    <col min="9726" max="9726" width="23.28515625" style="2" customWidth="1"/>
    <col min="9727" max="9727" width="12.85546875" style="2" customWidth="1"/>
    <col min="9728" max="9978" width="11.42578125" style="2"/>
    <col min="9979" max="9979" width="3.140625" style="2" bestFit="1" customWidth="1"/>
    <col min="9980" max="9981" width="11.42578125" style="2"/>
    <col min="9982" max="9982" width="23.28515625" style="2" customWidth="1"/>
    <col min="9983" max="9983" width="12.85546875" style="2" customWidth="1"/>
    <col min="9984" max="10234" width="11.42578125" style="2"/>
    <col min="10235" max="10235" width="3.140625" style="2" bestFit="1" customWidth="1"/>
    <col min="10236" max="10237" width="11.42578125" style="2"/>
    <col min="10238" max="10238" width="23.28515625" style="2" customWidth="1"/>
    <col min="10239" max="10239" width="12.85546875" style="2" customWidth="1"/>
    <col min="10240" max="10490" width="11.42578125" style="2"/>
    <col min="10491" max="10491" width="3.140625" style="2" bestFit="1" customWidth="1"/>
    <col min="10492" max="10493" width="11.42578125" style="2"/>
    <col min="10494" max="10494" width="23.28515625" style="2" customWidth="1"/>
    <col min="10495" max="10495" width="12.85546875" style="2" customWidth="1"/>
    <col min="10496" max="10746" width="11.42578125" style="2"/>
    <col min="10747" max="10747" width="3.140625" style="2" bestFit="1" customWidth="1"/>
    <col min="10748" max="10749" width="11.42578125" style="2"/>
    <col min="10750" max="10750" width="23.28515625" style="2" customWidth="1"/>
    <col min="10751" max="10751" width="12.85546875" style="2" customWidth="1"/>
    <col min="10752" max="11002" width="11.42578125" style="2"/>
    <col min="11003" max="11003" width="3.140625" style="2" bestFit="1" customWidth="1"/>
    <col min="11004" max="11005" width="11.42578125" style="2"/>
    <col min="11006" max="11006" width="23.28515625" style="2" customWidth="1"/>
    <col min="11007" max="11007" width="12.85546875" style="2" customWidth="1"/>
    <col min="11008" max="11258" width="11.42578125" style="2"/>
    <col min="11259" max="11259" width="3.140625" style="2" bestFit="1" customWidth="1"/>
    <col min="11260" max="11261" width="11.42578125" style="2"/>
    <col min="11262" max="11262" width="23.28515625" style="2" customWidth="1"/>
    <col min="11263" max="11263" width="12.85546875" style="2" customWidth="1"/>
    <col min="11264" max="11514" width="11.42578125" style="2"/>
    <col min="11515" max="11515" width="3.140625" style="2" bestFit="1" customWidth="1"/>
    <col min="11516" max="11517" width="11.42578125" style="2"/>
    <col min="11518" max="11518" width="23.28515625" style="2" customWidth="1"/>
    <col min="11519" max="11519" width="12.85546875" style="2" customWidth="1"/>
    <col min="11520" max="11770" width="11.42578125" style="2"/>
    <col min="11771" max="11771" width="3.140625" style="2" bestFit="1" customWidth="1"/>
    <col min="11772" max="11773" width="11.42578125" style="2"/>
    <col min="11774" max="11774" width="23.28515625" style="2" customWidth="1"/>
    <col min="11775" max="11775" width="12.85546875" style="2" customWidth="1"/>
    <col min="11776" max="12026" width="11.42578125" style="2"/>
    <col min="12027" max="12027" width="3.140625" style="2" bestFit="1" customWidth="1"/>
    <col min="12028" max="12029" width="11.42578125" style="2"/>
    <col min="12030" max="12030" width="23.28515625" style="2" customWidth="1"/>
    <col min="12031" max="12031" width="12.85546875" style="2" customWidth="1"/>
    <col min="12032" max="12282" width="11.42578125" style="2"/>
    <col min="12283" max="12283" width="3.140625" style="2" bestFit="1" customWidth="1"/>
    <col min="12284" max="12285" width="11.42578125" style="2"/>
    <col min="12286" max="12286" width="23.28515625" style="2" customWidth="1"/>
    <col min="12287" max="12287" width="12.85546875" style="2" customWidth="1"/>
    <col min="12288" max="12538" width="11.42578125" style="2"/>
    <col min="12539" max="12539" width="3.140625" style="2" bestFit="1" customWidth="1"/>
    <col min="12540" max="12541" width="11.42578125" style="2"/>
    <col min="12542" max="12542" width="23.28515625" style="2" customWidth="1"/>
    <col min="12543" max="12543" width="12.85546875" style="2" customWidth="1"/>
    <col min="12544" max="12794" width="11.42578125" style="2"/>
    <col min="12795" max="12795" width="3.140625" style="2" bestFit="1" customWidth="1"/>
    <col min="12796" max="12797" width="11.42578125" style="2"/>
    <col min="12798" max="12798" width="23.28515625" style="2" customWidth="1"/>
    <col min="12799" max="12799" width="12.85546875" style="2" customWidth="1"/>
    <col min="12800" max="13050" width="11.42578125" style="2"/>
    <col min="13051" max="13051" width="3.140625" style="2" bestFit="1" customWidth="1"/>
    <col min="13052" max="13053" width="11.42578125" style="2"/>
    <col min="13054" max="13054" width="23.28515625" style="2" customWidth="1"/>
    <col min="13055" max="13055" width="12.85546875" style="2" customWidth="1"/>
    <col min="13056" max="13306" width="11.42578125" style="2"/>
    <col min="13307" max="13307" width="3.140625" style="2" bestFit="1" customWidth="1"/>
    <col min="13308" max="13309" width="11.42578125" style="2"/>
    <col min="13310" max="13310" width="23.28515625" style="2" customWidth="1"/>
    <col min="13311" max="13311" width="12.85546875" style="2" customWidth="1"/>
    <col min="13312" max="13562" width="11.42578125" style="2"/>
    <col min="13563" max="13563" width="3.140625" style="2" bestFit="1" customWidth="1"/>
    <col min="13564" max="13565" width="11.42578125" style="2"/>
    <col min="13566" max="13566" width="23.28515625" style="2" customWidth="1"/>
    <col min="13567" max="13567" width="12.85546875" style="2" customWidth="1"/>
    <col min="13568" max="13818" width="11.42578125" style="2"/>
    <col min="13819" max="13819" width="3.140625" style="2" bestFit="1" customWidth="1"/>
    <col min="13820" max="13821" width="11.42578125" style="2"/>
    <col min="13822" max="13822" width="23.28515625" style="2" customWidth="1"/>
    <col min="13823" max="13823" width="12.85546875" style="2" customWidth="1"/>
    <col min="13824" max="14074" width="11.42578125" style="2"/>
    <col min="14075" max="14075" width="3.140625" style="2" bestFit="1" customWidth="1"/>
    <col min="14076" max="14077" width="11.42578125" style="2"/>
    <col min="14078" max="14078" width="23.28515625" style="2" customWidth="1"/>
    <col min="14079" max="14079" width="12.85546875" style="2" customWidth="1"/>
    <col min="14080" max="14330" width="11.42578125" style="2"/>
    <col min="14331" max="14331" width="3.140625" style="2" bestFit="1" customWidth="1"/>
    <col min="14332" max="14333" width="11.42578125" style="2"/>
    <col min="14334" max="14334" width="23.28515625" style="2" customWidth="1"/>
    <col min="14335" max="14335" width="12.85546875" style="2" customWidth="1"/>
    <col min="14336" max="14586" width="11.42578125" style="2"/>
    <col min="14587" max="14587" width="3.140625" style="2" bestFit="1" customWidth="1"/>
    <col min="14588" max="14589" width="11.42578125" style="2"/>
    <col min="14590" max="14590" width="23.28515625" style="2" customWidth="1"/>
    <col min="14591" max="14591" width="12.85546875" style="2" customWidth="1"/>
    <col min="14592" max="14842" width="11.42578125" style="2"/>
    <col min="14843" max="14843" width="3.140625" style="2" bestFit="1" customWidth="1"/>
    <col min="14844" max="14845" width="11.42578125" style="2"/>
    <col min="14846" max="14846" width="23.28515625" style="2" customWidth="1"/>
    <col min="14847" max="14847" width="12.85546875" style="2" customWidth="1"/>
    <col min="14848" max="15098" width="11.42578125" style="2"/>
    <col min="15099" max="15099" width="3.140625" style="2" bestFit="1" customWidth="1"/>
    <col min="15100" max="15101" width="11.42578125" style="2"/>
    <col min="15102" max="15102" width="23.28515625" style="2" customWidth="1"/>
    <col min="15103" max="15103" width="12.85546875" style="2" customWidth="1"/>
    <col min="15104" max="15354" width="11.42578125" style="2"/>
    <col min="15355" max="15355" width="3.140625" style="2" bestFit="1" customWidth="1"/>
    <col min="15356" max="15357" width="11.42578125" style="2"/>
    <col min="15358" max="15358" width="23.28515625" style="2" customWidth="1"/>
    <col min="15359" max="15359" width="12.85546875" style="2" customWidth="1"/>
    <col min="15360" max="15610" width="11.42578125" style="2"/>
    <col min="15611" max="15611" width="3.140625" style="2" bestFit="1" customWidth="1"/>
    <col min="15612" max="15613" width="11.42578125" style="2"/>
    <col min="15614" max="15614" width="23.28515625" style="2" customWidth="1"/>
    <col min="15615" max="15615" width="12.85546875" style="2" customWidth="1"/>
    <col min="15616" max="15866" width="11.42578125" style="2"/>
    <col min="15867" max="15867" width="3.140625" style="2" bestFit="1" customWidth="1"/>
    <col min="15868" max="15869" width="11.42578125" style="2"/>
    <col min="15870" max="15870" width="23.28515625" style="2" customWidth="1"/>
    <col min="15871" max="15871" width="12.85546875" style="2" customWidth="1"/>
    <col min="15872" max="16122" width="11.42578125" style="2"/>
    <col min="16123" max="16123" width="3.140625" style="2" bestFit="1" customWidth="1"/>
    <col min="16124" max="16125" width="11.42578125" style="2"/>
    <col min="16126" max="16126" width="23.28515625" style="2" customWidth="1"/>
    <col min="16127" max="16127" width="12.85546875" style="2" customWidth="1"/>
    <col min="16128" max="16384" width="11.4257812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18"/>
      <c r="F3" s="2" t="s">
        <v>2</v>
      </c>
      <c r="G3" s="77"/>
      <c r="H3" s="77"/>
      <c r="J3" s="2" t="s">
        <v>24</v>
      </c>
      <c r="L3" s="18"/>
    </row>
    <row r="4" spans="1:12" x14ac:dyDescent="0.25">
      <c r="A4" s="2" t="s">
        <v>3</v>
      </c>
      <c r="D4" s="18"/>
      <c r="F4" s="4" t="s">
        <v>4</v>
      </c>
      <c r="G4" s="77"/>
      <c r="H4" s="77"/>
      <c r="J4" s="2" t="s">
        <v>25</v>
      </c>
      <c r="L4" s="18"/>
    </row>
    <row r="5" spans="1:12" x14ac:dyDescent="0.25">
      <c r="A5" s="4"/>
      <c r="B5" s="4"/>
      <c r="C5" s="4"/>
    </row>
    <row r="7" spans="1:12" x14ac:dyDescent="0.25">
      <c r="A7" s="70" t="s">
        <v>5</v>
      </c>
      <c r="B7" s="70"/>
      <c r="C7" s="70"/>
      <c r="D7" s="81"/>
      <c r="E7" s="82" t="s">
        <v>6</v>
      </c>
      <c r="F7" s="82"/>
      <c r="G7" s="5" t="s">
        <v>7</v>
      </c>
      <c r="H7" s="5"/>
    </row>
    <row r="8" spans="1:12" x14ac:dyDescent="0.25">
      <c r="E8" s="5" t="s">
        <v>8</v>
      </c>
      <c r="F8" s="5" t="s">
        <v>9</v>
      </c>
      <c r="G8" s="5" t="s">
        <v>8</v>
      </c>
      <c r="H8" s="5" t="s">
        <v>9</v>
      </c>
    </row>
    <row r="9" spans="1:12" ht="26.25" customHeight="1" x14ac:dyDescent="0.25">
      <c r="E9" s="6"/>
      <c r="F9" s="6"/>
      <c r="G9" s="6"/>
      <c r="H9" s="6"/>
    </row>
    <row r="11" spans="1:12" x14ac:dyDescent="0.25">
      <c r="A11" s="7" t="s">
        <v>10</v>
      </c>
      <c r="B11" s="7"/>
      <c r="C11" s="7"/>
      <c r="H11" s="8">
        <v>1</v>
      </c>
      <c r="I11" s="8"/>
    </row>
    <row r="12" spans="1:12" x14ac:dyDescent="0.25">
      <c r="H12" s="8"/>
      <c r="I12" s="8"/>
    </row>
    <row r="13" spans="1:12" x14ac:dyDescent="0.25">
      <c r="A13" s="7" t="s">
        <v>11</v>
      </c>
      <c r="B13" s="7"/>
      <c r="C13" s="7"/>
      <c r="H13" s="8">
        <v>1</v>
      </c>
      <c r="I13" s="8"/>
    </row>
    <row r="14" spans="1:12" x14ac:dyDescent="0.25">
      <c r="A14" s="7" t="s">
        <v>12</v>
      </c>
      <c r="B14" s="7"/>
      <c r="C14" s="7"/>
      <c r="D14" s="83"/>
      <c r="E14" s="84"/>
      <c r="F14" s="84"/>
      <c r="H14" s="8"/>
      <c r="I14" s="8"/>
    </row>
    <row r="15" spans="1:12" x14ac:dyDescent="0.25">
      <c r="H15" s="8"/>
      <c r="I15" s="8"/>
    </row>
    <row r="16" spans="1:12" x14ac:dyDescent="0.25">
      <c r="A16" s="3" t="s">
        <v>13</v>
      </c>
      <c r="B16" s="7"/>
      <c r="C16" s="7"/>
      <c r="I16" s="8"/>
      <c r="J16" s="8">
        <v>1</v>
      </c>
    </row>
    <row r="18" spans="1:15" x14ac:dyDescent="0.25">
      <c r="A18" s="3" t="s">
        <v>31</v>
      </c>
      <c r="B18" s="7"/>
      <c r="C18" s="7"/>
      <c r="D18" s="7"/>
      <c r="E18" s="7"/>
      <c r="F18" s="7"/>
      <c r="G18" s="7"/>
      <c r="I18" s="78"/>
      <c r="J18" s="79"/>
      <c r="O18" s="1" t="s">
        <v>15</v>
      </c>
    </row>
    <row r="19" spans="1:15" x14ac:dyDescent="0.25">
      <c r="A19" s="4"/>
      <c r="O19" s="1"/>
    </row>
    <row r="20" spans="1:15" x14ac:dyDescent="0.25">
      <c r="A20" s="1" t="s">
        <v>14</v>
      </c>
    </row>
    <row r="21" spans="1:15" ht="18.75" customHeight="1" x14ac:dyDescent="0.25">
      <c r="A21" s="2" t="s">
        <v>16</v>
      </c>
      <c r="B21" s="59" t="s">
        <v>17</v>
      </c>
      <c r="C21" s="59"/>
      <c r="D21" s="80"/>
      <c r="E21" s="6"/>
      <c r="F21" s="2" t="s">
        <v>28</v>
      </c>
    </row>
    <row r="22" spans="1:15" ht="18.75" customHeight="1" x14ac:dyDescent="0.25">
      <c r="A22" s="2" t="s">
        <v>26</v>
      </c>
      <c r="B22" s="59" t="s">
        <v>27</v>
      </c>
      <c r="C22" s="59"/>
      <c r="D22" s="80"/>
      <c r="E22" s="6"/>
      <c r="F22" s="2" t="s">
        <v>30</v>
      </c>
      <c r="O22" s="9">
        <f>IF($H$11=2,$E$22*$E$25*2*$J$16,$E$22*$E$25*$J$16)</f>
        <v>0</v>
      </c>
    </row>
    <row r="23" spans="1:15" ht="18.75" customHeight="1" x14ac:dyDescent="0.25">
      <c r="A23" s="2" t="s">
        <v>19</v>
      </c>
      <c r="B23" s="2" t="s">
        <v>18</v>
      </c>
      <c r="E23" s="6"/>
      <c r="O23" s="9">
        <f>IF($H$11=2,E23*$E$25*2*$J$16,E23*$E$25*$J$16)</f>
        <v>0</v>
      </c>
    </row>
    <row r="24" spans="1:15" ht="18.75" customHeight="1" x14ac:dyDescent="0.25">
      <c r="A24" s="2" t="s">
        <v>29</v>
      </c>
      <c r="B24" s="2" t="s">
        <v>20</v>
      </c>
      <c r="E24" s="6"/>
      <c r="O24" s="9">
        <f>IF($H$11=2,E24*$E$25*2,E24*$E$25)</f>
        <v>0</v>
      </c>
    </row>
    <row r="25" spans="1:15" ht="18.75" customHeight="1" x14ac:dyDescent="0.25">
      <c r="A25" s="2" t="s">
        <v>21</v>
      </c>
      <c r="E25" s="6"/>
    </row>
    <row r="26" spans="1:15" x14ac:dyDescent="0.25">
      <c r="G26" s="10"/>
      <c r="O26" s="9"/>
    </row>
    <row r="27" spans="1:15" x14ac:dyDescent="0.25">
      <c r="A27" s="1" t="s">
        <v>22</v>
      </c>
      <c r="G27" s="10"/>
      <c r="O27" s="9"/>
    </row>
    <row r="28" spans="1:15" ht="18.75" customHeight="1" x14ac:dyDescent="0.25">
      <c r="A28" s="2" t="s">
        <v>16</v>
      </c>
      <c r="B28" s="59" t="s">
        <v>17</v>
      </c>
      <c r="C28" s="59"/>
      <c r="D28" s="80"/>
      <c r="E28" s="6"/>
      <c r="F28" s="2" t="s">
        <v>28</v>
      </c>
    </row>
    <row r="29" spans="1:15" ht="18.75" customHeight="1" x14ac:dyDescent="0.25">
      <c r="A29" s="2" t="s">
        <v>26</v>
      </c>
      <c r="B29" s="59" t="s">
        <v>27</v>
      </c>
      <c r="C29" s="59"/>
      <c r="D29" s="80"/>
      <c r="E29" s="6"/>
      <c r="F29" s="2" t="s">
        <v>30</v>
      </c>
      <c r="O29" s="9">
        <f>IF($H$11=2,$E$29*$E$32*2*$J$16,$E$29*$E$32*$J$16)</f>
        <v>0</v>
      </c>
    </row>
    <row r="30" spans="1:15" ht="18.75" customHeight="1" x14ac:dyDescent="0.25">
      <c r="A30" s="2" t="s">
        <v>19</v>
      </c>
      <c r="B30" s="2" t="s">
        <v>18</v>
      </c>
      <c r="E30" s="6"/>
      <c r="O30" s="9">
        <f>IF($H$11=2,E30*$E$32*2*$J$16,E30*$E$32*$J$16)</f>
        <v>0</v>
      </c>
    </row>
    <row r="31" spans="1:15" ht="18.75" customHeight="1" x14ac:dyDescent="0.25">
      <c r="A31" s="2" t="s">
        <v>29</v>
      </c>
      <c r="B31" s="2" t="s">
        <v>20</v>
      </c>
      <c r="E31" s="6"/>
      <c r="O31" s="9">
        <f>IF($H$11=2,E31*$E$32*2,E31*$E$32)</f>
        <v>0</v>
      </c>
    </row>
    <row r="32" spans="1:15" ht="18.75" customHeight="1" x14ac:dyDescent="0.25">
      <c r="A32" s="2" t="s">
        <v>21</v>
      </c>
      <c r="E32" s="6"/>
      <c r="O32" s="13"/>
    </row>
    <row r="33" spans="6:15" ht="18.75" customHeight="1" x14ac:dyDescent="0.25"/>
    <row r="34" spans="6:15" x14ac:dyDescent="0.25">
      <c r="G34" s="10"/>
      <c r="O34" s="9">
        <f>SUM(O19:O33)</f>
        <v>0</v>
      </c>
    </row>
    <row r="35" spans="6:15" x14ac:dyDescent="0.25">
      <c r="G35" s="10"/>
      <c r="N35" s="12" t="s">
        <v>23</v>
      </c>
      <c r="O35" s="11">
        <f>IF(H13=2,O34/2,O34)</f>
        <v>0</v>
      </c>
    </row>
    <row r="36" spans="6:15" x14ac:dyDescent="0.25">
      <c r="F36" s="10"/>
    </row>
  </sheetData>
  <sheetProtection selectLockedCells="1" selectUnlockedCells="1"/>
  <mergeCells count="10">
    <mergeCell ref="I18:J18"/>
    <mergeCell ref="B21:D21"/>
    <mergeCell ref="B22:D22"/>
    <mergeCell ref="B28:D28"/>
    <mergeCell ref="B29:D29"/>
    <mergeCell ref="G3:H3"/>
    <mergeCell ref="G4:H4"/>
    <mergeCell ref="A7:D7"/>
    <mergeCell ref="E7:F7"/>
    <mergeCell ref="D14:F14"/>
  </mergeCells>
  <pageMargins left="0.7" right="0.7" top="0.78740157499999996" bottom="0.78740157499999996" header="0.3" footer="0.3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locked="0" defaultSize="0" autoLine="0" autoPict="0" altText="Spielklasse">
                <anchor moveWithCells="1">
                  <from>
                    <xdr:col>3</xdr:col>
                    <xdr:colOff>0</xdr:colOff>
                    <xdr:row>14</xdr:row>
                    <xdr:rowOff>190500</xdr:rowOff>
                  </from>
                  <to>
                    <xdr:col>7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locked="0" defaultSize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914400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locked="0" defaultSize="0" autoLine="0" autoPict="0" altText="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Mitglieder</vt:lpstr>
      <vt:lpstr>Einzelsportler</vt:lpstr>
      <vt:lpstr>Einzelsportler (2)</vt:lpstr>
      <vt:lpstr>Einzelsportler (3)</vt:lpstr>
      <vt:lpstr>Einzelsportler (4)</vt:lpstr>
      <vt:lpstr>Mannschaftsbogen</vt:lpstr>
      <vt:lpstr>Mannschaftsbogen (2)</vt:lpstr>
      <vt:lpstr>Mannschaftsbogen (3)</vt:lpstr>
      <vt:lpstr>Mannschaftsbogen (4)</vt:lpstr>
      <vt:lpstr>Mannschaftsbogen (5)</vt:lpstr>
      <vt:lpstr>Mannschaftsbogen (6)</vt:lpstr>
      <vt:lpstr>Mannschaftsbogen (7)</vt:lpstr>
      <vt:lpstr>Mannschaftsbogen (8)</vt:lpstr>
      <vt:lpstr>Mannschaftsbogen (9)</vt:lpstr>
      <vt:lpstr>Mannschaftsbogen (10)</vt:lpstr>
      <vt:lpstr>Mannschaftsbogen (11)</vt:lpstr>
      <vt:lpstr>Mannschaftsbogen (12)</vt:lpstr>
      <vt:lpstr>Mannschaftsbogen (13)</vt:lpstr>
      <vt:lpstr>Mannschaftsbogen (14)</vt:lpstr>
      <vt:lpstr>Mannschaftsbogen (15)</vt:lpstr>
      <vt:lpstr>Mannschaftsbogen (16)</vt:lpstr>
      <vt:lpstr>Mannschaftsbogen (17)</vt:lpstr>
      <vt:lpstr>Mannschaftsbogen (18)</vt:lpstr>
      <vt:lpstr>Mannschaftsbogen (19)</vt:lpstr>
      <vt:lpstr>Mannschaftsbogen (20)</vt:lpstr>
      <vt:lpstr>Sonderteams Jugend</vt:lpstr>
      <vt:lpstr>Sonderteams Erwachsen</vt:lpstr>
      <vt:lpstr>Texte</vt:lpstr>
    </vt:vector>
  </TitlesOfParts>
  <Company>Stadt Villingen-Schwenningen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Wößner, Claudia</dc:creator>
  <cp:lastModifiedBy>Kluß, Walter</cp:lastModifiedBy>
  <cp:lastPrinted>2020-02-17T07:14:17Z</cp:lastPrinted>
  <dcterms:created xsi:type="dcterms:W3CDTF">2017-11-09T10:21:26Z</dcterms:created>
  <dcterms:modified xsi:type="dcterms:W3CDTF">2020-04-06T12:09:46Z</dcterms:modified>
</cp:coreProperties>
</file>